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12C" lockStructure="1"/>
  <bookViews>
    <workbookView xWindow="0" yWindow="48" windowWidth="22980" windowHeight="9552"/>
  </bookViews>
  <sheets>
    <sheet name="Reg Number Lookup" sheetId="2" r:id="rId1"/>
    <sheet name="Iterations" sheetId="1" state="hidden" r:id="rId2"/>
  </sheets>
  <calcPr calcId="145621"/>
</workbook>
</file>

<file path=xl/calcChain.xml><?xml version="1.0" encoding="utf-8"?>
<calcChain xmlns="http://schemas.openxmlformats.org/spreadsheetml/2006/main">
  <c r="T122" i="1" l="1"/>
  <c r="S122" i="1"/>
  <c r="R122" i="1"/>
  <c r="T121" i="1"/>
  <c r="S121" i="1"/>
  <c r="R121" i="1"/>
  <c r="T120" i="1"/>
  <c r="S120" i="1"/>
  <c r="R120" i="1"/>
  <c r="T119" i="1"/>
  <c r="S119" i="1"/>
  <c r="R119" i="1"/>
  <c r="T118" i="1"/>
  <c r="S118" i="1"/>
  <c r="R118" i="1"/>
  <c r="T117" i="1"/>
  <c r="S117" i="1"/>
  <c r="R117" i="1"/>
  <c r="T116" i="1"/>
  <c r="S116" i="1"/>
  <c r="R116" i="1"/>
  <c r="T115" i="1"/>
  <c r="S115" i="1"/>
  <c r="R115" i="1"/>
  <c r="T114" i="1"/>
  <c r="S114" i="1"/>
  <c r="R114" i="1"/>
  <c r="T113" i="1"/>
  <c r="S113" i="1"/>
  <c r="R113" i="1"/>
  <c r="T112" i="1"/>
  <c r="S112" i="1"/>
  <c r="R112" i="1"/>
  <c r="T111" i="1"/>
  <c r="S111" i="1"/>
  <c r="R111" i="1"/>
  <c r="T110" i="1"/>
  <c r="S110" i="1"/>
  <c r="R110" i="1"/>
  <c r="T109" i="1"/>
  <c r="S109" i="1"/>
  <c r="R109" i="1"/>
  <c r="T108" i="1"/>
  <c r="S108" i="1"/>
  <c r="R108" i="1"/>
  <c r="T107" i="1"/>
  <c r="S107" i="1"/>
  <c r="R107" i="1"/>
  <c r="T106" i="1"/>
  <c r="S106" i="1"/>
  <c r="R106" i="1"/>
  <c r="T105" i="1"/>
  <c r="S105" i="1"/>
  <c r="R105" i="1"/>
  <c r="T104" i="1"/>
  <c r="S104" i="1"/>
  <c r="R104" i="1"/>
  <c r="T103" i="1"/>
  <c r="S103" i="1"/>
  <c r="R103" i="1"/>
  <c r="T102" i="1"/>
  <c r="S102" i="1"/>
  <c r="R102" i="1"/>
  <c r="T101" i="1"/>
  <c r="S101" i="1"/>
  <c r="R101" i="1"/>
  <c r="T100" i="1"/>
  <c r="S100" i="1"/>
  <c r="R100" i="1"/>
  <c r="T99" i="1"/>
  <c r="S99" i="1"/>
  <c r="R99" i="1"/>
  <c r="T98" i="1"/>
  <c r="S98" i="1"/>
  <c r="R98" i="1"/>
  <c r="T97" i="1"/>
  <c r="S97" i="1"/>
  <c r="R97" i="1"/>
  <c r="T96" i="1"/>
  <c r="S96" i="1"/>
  <c r="R96" i="1"/>
  <c r="T95" i="1"/>
  <c r="S95" i="1"/>
  <c r="R95" i="1"/>
  <c r="T94" i="1"/>
  <c r="S94" i="1"/>
  <c r="R94" i="1"/>
  <c r="T93" i="1"/>
  <c r="S93" i="1"/>
  <c r="R93" i="1"/>
  <c r="T92" i="1"/>
  <c r="S92" i="1"/>
  <c r="R92" i="1"/>
  <c r="T91" i="1"/>
  <c r="S91" i="1"/>
  <c r="R91" i="1"/>
  <c r="T90" i="1"/>
  <c r="S90" i="1"/>
  <c r="R90" i="1"/>
  <c r="T89" i="1"/>
  <c r="S89" i="1"/>
  <c r="R89" i="1"/>
  <c r="T88" i="1"/>
  <c r="S88" i="1"/>
  <c r="R88" i="1"/>
  <c r="T87" i="1"/>
  <c r="S87" i="1"/>
  <c r="R87" i="1"/>
  <c r="T86" i="1"/>
  <c r="S86" i="1"/>
  <c r="R86" i="1"/>
  <c r="T85" i="1"/>
  <c r="S85" i="1"/>
  <c r="R85" i="1"/>
  <c r="T84" i="1"/>
  <c r="S84" i="1"/>
  <c r="R84" i="1"/>
  <c r="T83" i="1"/>
  <c r="S83" i="1"/>
  <c r="R83" i="1"/>
  <c r="T82" i="1"/>
  <c r="S82" i="1"/>
  <c r="R82" i="1"/>
  <c r="T81" i="1"/>
  <c r="S81" i="1"/>
  <c r="R81" i="1"/>
  <c r="T80" i="1"/>
  <c r="S80" i="1"/>
  <c r="R80" i="1"/>
  <c r="T79" i="1"/>
  <c r="S79" i="1"/>
  <c r="R79" i="1"/>
  <c r="T78" i="1"/>
  <c r="S78" i="1"/>
  <c r="R78" i="1"/>
  <c r="T77" i="1"/>
  <c r="S77" i="1"/>
  <c r="R77" i="1"/>
  <c r="T76" i="1"/>
  <c r="S76" i="1"/>
  <c r="R76" i="1"/>
  <c r="T75" i="1"/>
  <c r="S75" i="1"/>
  <c r="R75" i="1"/>
  <c r="T74" i="1"/>
  <c r="S74" i="1"/>
  <c r="R74" i="1"/>
  <c r="T73" i="1"/>
  <c r="S73" i="1"/>
  <c r="R73" i="1"/>
  <c r="T72" i="1"/>
  <c r="S72" i="1"/>
  <c r="R72" i="1"/>
  <c r="T71" i="1"/>
  <c r="S71" i="1"/>
  <c r="R71" i="1"/>
  <c r="T70" i="1"/>
  <c r="S70" i="1"/>
  <c r="R70" i="1"/>
  <c r="T69" i="1"/>
  <c r="S69" i="1"/>
  <c r="R69" i="1"/>
  <c r="T68" i="1"/>
  <c r="S68" i="1"/>
  <c r="R68" i="1"/>
  <c r="T67" i="1"/>
  <c r="S67" i="1"/>
  <c r="R67" i="1"/>
  <c r="T66" i="1"/>
  <c r="S66" i="1"/>
  <c r="R66" i="1"/>
  <c r="T65" i="1"/>
  <c r="S65" i="1"/>
  <c r="R65" i="1"/>
  <c r="T64" i="1"/>
  <c r="S64" i="1"/>
  <c r="R64" i="1"/>
  <c r="T63" i="1"/>
  <c r="S63" i="1"/>
  <c r="R63" i="1"/>
  <c r="T62" i="1"/>
  <c r="S62" i="1"/>
  <c r="R62" i="1"/>
  <c r="T61" i="1"/>
  <c r="S61" i="1"/>
  <c r="R61" i="1"/>
  <c r="T60" i="1"/>
  <c r="S60" i="1"/>
  <c r="R60" i="1"/>
  <c r="T59" i="1"/>
  <c r="S59" i="1"/>
  <c r="R59" i="1"/>
  <c r="T58" i="1"/>
  <c r="S58" i="1"/>
  <c r="R58" i="1"/>
  <c r="T57" i="1"/>
  <c r="S57" i="1"/>
  <c r="R57" i="1"/>
  <c r="T56" i="1"/>
  <c r="S56" i="1"/>
  <c r="R56" i="1"/>
  <c r="T55" i="1"/>
  <c r="S55" i="1"/>
  <c r="R55" i="1"/>
  <c r="T54" i="1"/>
  <c r="S54" i="1"/>
  <c r="R54" i="1"/>
  <c r="T53" i="1"/>
  <c r="S53" i="1"/>
  <c r="R53" i="1"/>
  <c r="T52" i="1"/>
  <c r="S52" i="1"/>
  <c r="R52" i="1"/>
  <c r="T51" i="1"/>
  <c r="S51" i="1"/>
  <c r="R51" i="1"/>
  <c r="T50" i="1"/>
  <c r="S50" i="1"/>
  <c r="R50" i="1"/>
  <c r="T49" i="1"/>
  <c r="S49" i="1"/>
  <c r="R49" i="1"/>
  <c r="T48" i="1"/>
  <c r="S48" i="1"/>
  <c r="R48" i="1"/>
  <c r="T47" i="1"/>
  <c r="S47" i="1"/>
  <c r="R47" i="1"/>
  <c r="T46" i="1"/>
  <c r="S46" i="1"/>
  <c r="R46" i="1"/>
  <c r="T45" i="1"/>
  <c r="S45" i="1"/>
  <c r="R45" i="1"/>
  <c r="T44" i="1"/>
  <c r="S44" i="1"/>
  <c r="R44" i="1"/>
  <c r="T43" i="1"/>
  <c r="S43" i="1"/>
  <c r="R43" i="1"/>
  <c r="T42" i="1"/>
  <c r="S42" i="1"/>
  <c r="R42" i="1"/>
  <c r="T41" i="1"/>
  <c r="S41" i="1"/>
  <c r="R41" i="1"/>
  <c r="T40" i="1"/>
  <c r="S40" i="1"/>
  <c r="R40" i="1"/>
  <c r="T39" i="1"/>
  <c r="S39" i="1"/>
  <c r="R39" i="1"/>
  <c r="T38" i="1"/>
  <c r="S38" i="1"/>
  <c r="R38" i="1"/>
  <c r="T37" i="1"/>
  <c r="S37" i="1"/>
  <c r="R37" i="1"/>
  <c r="T36" i="1"/>
  <c r="S36" i="1"/>
  <c r="R36" i="1"/>
  <c r="T35" i="1"/>
  <c r="S35" i="1"/>
  <c r="R35" i="1"/>
  <c r="T34" i="1"/>
  <c r="S34" i="1"/>
  <c r="R34" i="1"/>
  <c r="T33" i="1"/>
  <c r="S33" i="1"/>
  <c r="R33" i="1"/>
  <c r="T32" i="1"/>
  <c r="S32" i="1"/>
  <c r="R32" i="1"/>
  <c r="T31" i="1"/>
  <c r="S31" i="1"/>
  <c r="R31" i="1"/>
  <c r="T30" i="1"/>
  <c r="S30" i="1"/>
  <c r="R30" i="1"/>
  <c r="T29" i="1"/>
  <c r="S29" i="1"/>
  <c r="R29" i="1"/>
  <c r="T28" i="1"/>
  <c r="S28" i="1"/>
  <c r="R28" i="1"/>
  <c r="T27" i="1"/>
  <c r="S27" i="1"/>
  <c r="R27" i="1"/>
  <c r="T26" i="1"/>
  <c r="S26" i="1"/>
  <c r="R26" i="1"/>
  <c r="T25" i="1"/>
  <c r="S25" i="1"/>
  <c r="R25" i="1"/>
  <c r="T24" i="1"/>
  <c r="S24" i="1"/>
  <c r="R24" i="1"/>
  <c r="T23" i="1"/>
  <c r="S23" i="1"/>
  <c r="R23" i="1"/>
  <c r="T22" i="1"/>
  <c r="S22" i="1"/>
  <c r="R22" i="1"/>
  <c r="T21" i="1"/>
  <c r="S21" i="1"/>
  <c r="R21" i="1"/>
  <c r="T20" i="1"/>
  <c r="S20" i="1"/>
  <c r="R20" i="1"/>
  <c r="T19" i="1"/>
  <c r="S19" i="1"/>
  <c r="R19" i="1"/>
  <c r="T18" i="1"/>
  <c r="S18" i="1"/>
  <c r="R18" i="1"/>
  <c r="T17" i="1"/>
  <c r="S17" i="1"/>
  <c r="R17" i="1"/>
  <c r="T16" i="1"/>
  <c r="S16" i="1"/>
  <c r="R16" i="1"/>
  <c r="T15" i="1"/>
  <c r="S15" i="1"/>
  <c r="R15" i="1"/>
  <c r="T14" i="1"/>
  <c r="S14" i="1"/>
  <c r="R14" i="1"/>
  <c r="T13" i="1"/>
  <c r="S13" i="1"/>
  <c r="R13" i="1"/>
  <c r="T12" i="1"/>
  <c r="S12" i="1"/>
  <c r="R12" i="1"/>
  <c r="I6" i="1" l="1"/>
  <c r="I7" i="1"/>
  <c r="M7" i="1" s="1"/>
  <c r="B8" i="2"/>
  <c r="L122" i="1"/>
  <c r="J122" i="1"/>
  <c r="L121" i="1"/>
  <c r="J121" i="1"/>
  <c r="L120" i="1"/>
  <c r="J120" i="1"/>
  <c r="L119" i="1"/>
  <c r="J119" i="1"/>
  <c r="L118" i="1"/>
  <c r="J118" i="1"/>
  <c r="L117" i="1"/>
  <c r="J117" i="1"/>
  <c r="L116" i="1"/>
  <c r="J116" i="1"/>
  <c r="L115" i="1"/>
  <c r="J115" i="1"/>
  <c r="L114" i="1"/>
  <c r="J114" i="1"/>
  <c r="L113" i="1"/>
  <c r="J113" i="1"/>
  <c r="L112" i="1"/>
  <c r="J112" i="1"/>
  <c r="L111" i="1"/>
  <c r="J111" i="1"/>
  <c r="L110" i="1"/>
  <c r="J110" i="1"/>
  <c r="L109" i="1"/>
  <c r="J109" i="1"/>
  <c r="L108" i="1"/>
  <c r="J108" i="1"/>
  <c r="L107" i="1"/>
  <c r="J107" i="1"/>
  <c r="L106" i="1"/>
  <c r="J106" i="1"/>
  <c r="L105" i="1"/>
  <c r="J105" i="1"/>
  <c r="L104" i="1"/>
  <c r="J104" i="1"/>
  <c r="L103" i="1"/>
  <c r="J103" i="1"/>
  <c r="L102" i="1"/>
  <c r="J102" i="1"/>
  <c r="L101" i="1"/>
  <c r="J101" i="1"/>
  <c r="L100" i="1"/>
  <c r="J100" i="1"/>
  <c r="L99" i="1"/>
  <c r="J99" i="1"/>
  <c r="L98" i="1"/>
  <c r="J98" i="1"/>
  <c r="L97" i="1"/>
  <c r="J97" i="1"/>
  <c r="L96" i="1"/>
  <c r="J96" i="1"/>
  <c r="L95" i="1"/>
  <c r="J95" i="1"/>
  <c r="L94" i="1"/>
  <c r="J94" i="1"/>
  <c r="L93" i="1"/>
  <c r="J93" i="1"/>
  <c r="L92" i="1"/>
  <c r="J92" i="1"/>
  <c r="L91" i="1"/>
  <c r="J91" i="1"/>
  <c r="L90" i="1"/>
  <c r="J90" i="1"/>
  <c r="L89" i="1"/>
  <c r="J89" i="1"/>
  <c r="L88" i="1"/>
  <c r="J88" i="1"/>
  <c r="L87" i="1"/>
  <c r="J87" i="1"/>
  <c r="L86" i="1"/>
  <c r="J86" i="1"/>
  <c r="L85" i="1"/>
  <c r="J85" i="1"/>
  <c r="L84" i="1"/>
  <c r="J84" i="1"/>
  <c r="L83" i="1"/>
  <c r="J83" i="1"/>
  <c r="L82" i="1"/>
  <c r="J82" i="1"/>
  <c r="L81" i="1"/>
  <c r="J81" i="1"/>
  <c r="L80" i="1"/>
  <c r="J80" i="1"/>
  <c r="L79" i="1"/>
  <c r="J79" i="1"/>
  <c r="L78" i="1"/>
  <c r="J78" i="1"/>
  <c r="L77" i="1"/>
  <c r="J77" i="1"/>
  <c r="L76" i="1"/>
  <c r="J76" i="1"/>
  <c r="L75" i="1"/>
  <c r="J75" i="1"/>
  <c r="L74" i="1"/>
  <c r="J74" i="1"/>
  <c r="L73" i="1"/>
  <c r="J73" i="1"/>
  <c r="L72" i="1"/>
  <c r="J72" i="1"/>
  <c r="L71" i="1"/>
  <c r="J71" i="1"/>
  <c r="L70" i="1"/>
  <c r="J70" i="1"/>
  <c r="L69" i="1"/>
  <c r="J69" i="1"/>
  <c r="L68" i="1"/>
  <c r="J68" i="1"/>
  <c r="L67" i="1"/>
  <c r="J67" i="1"/>
  <c r="L66" i="1"/>
  <c r="J66" i="1"/>
  <c r="L65" i="1"/>
  <c r="J65" i="1"/>
  <c r="L64" i="1"/>
  <c r="J64" i="1"/>
  <c r="L63" i="1"/>
  <c r="J63" i="1"/>
  <c r="L62" i="1"/>
  <c r="J62" i="1"/>
  <c r="L61" i="1"/>
  <c r="J61" i="1"/>
  <c r="L60" i="1"/>
  <c r="J60" i="1"/>
  <c r="L59" i="1"/>
  <c r="J59" i="1"/>
  <c r="L58" i="1"/>
  <c r="J58" i="1"/>
  <c r="L57" i="1"/>
  <c r="J57" i="1"/>
  <c r="L56" i="1"/>
  <c r="J56" i="1"/>
  <c r="L55" i="1"/>
  <c r="J55" i="1"/>
  <c r="L54" i="1"/>
  <c r="J54" i="1"/>
  <c r="L53" i="1"/>
  <c r="J53" i="1"/>
  <c r="L52" i="1"/>
  <c r="J52" i="1"/>
  <c r="L51" i="1"/>
  <c r="J51" i="1"/>
  <c r="L50" i="1"/>
  <c r="J50" i="1"/>
  <c r="L49" i="1"/>
  <c r="J49" i="1"/>
  <c r="L48" i="1"/>
  <c r="J48" i="1"/>
  <c r="L47" i="1"/>
  <c r="J47" i="1"/>
  <c r="L46" i="1"/>
  <c r="J46" i="1"/>
  <c r="L45" i="1"/>
  <c r="J45" i="1"/>
  <c r="L44" i="1"/>
  <c r="J44" i="1"/>
  <c r="L43" i="1"/>
  <c r="J43" i="1"/>
  <c r="L42" i="1"/>
  <c r="J42" i="1"/>
  <c r="L41" i="1"/>
  <c r="J41" i="1"/>
  <c r="L40" i="1"/>
  <c r="J40" i="1"/>
  <c r="L39" i="1"/>
  <c r="J39" i="1"/>
  <c r="L38" i="1"/>
  <c r="J38" i="1"/>
  <c r="L37" i="1"/>
  <c r="J37" i="1"/>
  <c r="L36" i="1"/>
  <c r="J36" i="1"/>
  <c r="L35" i="1"/>
  <c r="J35" i="1"/>
  <c r="L34" i="1"/>
  <c r="J34" i="1"/>
  <c r="L33" i="1"/>
  <c r="J33" i="1"/>
  <c r="L32" i="1"/>
  <c r="J32" i="1"/>
  <c r="L31" i="1"/>
  <c r="J31" i="1"/>
  <c r="L30" i="1"/>
  <c r="J30" i="1"/>
  <c r="L29" i="1"/>
  <c r="J29" i="1"/>
  <c r="L28" i="1"/>
  <c r="J28" i="1"/>
  <c r="L27" i="1"/>
  <c r="J27" i="1"/>
  <c r="L26" i="1"/>
  <c r="J26" i="1"/>
  <c r="L25" i="1"/>
  <c r="J25" i="1"/>
  <c r="L24" i="1"/>
  <c r="J24" i="1"/>
  <c r="L23" i="1"/>
  <c r="J23" i="1"/>
  <c r="L22" i="1"/>
  <c r="J22" i="1"/>
  <c r="L21" i="1"/>
  <c r="J21" i="1"/>
  <c r="L20" i="1"/>
  <c r="J20" i="1"/>
  <c r="L19" i="1"/>
  <c r="J19" i="1"/>
  <c r="L18" i="1"/>
  <c r="J18" i="1"/>
  <c r="L17" i="1"/>
  <c r="J17" i="1"/>
  <c r="L16" i="1"/>
  <c r="J16" i="1"/>
  <c r="L15" i="1"/>
  <c r="J15" i="1"/>
  <c r="L14" i="1"/>
  <c r="J14" i="1"/>
  <c r="L13" i="1"/>
  <c r="J13" i="1"/>
  <c r="L12" i="1"/>
  <c r="J12" i="1"/>
  <c r="I8" i="1" l="1"/>
  <c r="N104" i="1" s="1"/>
  <c r="M90" i="1" l="1"/>
  <c r="M88" i="1"/>
  <c r="M82" i="1"/>
  <c r="M25" i="1"/>
  <c r="M95" i="1"/>
  <c r="N72" i="1"/>
  <c r="N114" i="1"/>
  <c r="M45" i="1"/>
  <c r="M115" i="1"/>
  <c r="M65" i="1"/>
  <c r="M31" i="1"/>
  <c r="N40" i="1"/>
  <c r="N83" i="1"/>
  <c r="N121" i="1"/>
  <c r="N20" i="1"/>
  <c r="M120" i="1"/>
  <c r="N25" i="1"/>
  <c r="M112" i="1"/>
  <c r="M38" i="1"/>
  <c r="N51" i="1"/>
  <c r="N93" i="1"/>
  <c r="N30" i="1"/>
  <c r="M64" i="1"/>
  <c r="M46" i="1"/>
  <c r="M17" i="1"/>
  <c r="M67" i="1"/>
  <c r="N61" i="1"/>
  <c r="N22" i="1"/>
  <c r="N36" i="1"/>
  <c r="M98" i="1"/>
  <c r="M57" i="1"/>
  <c r="M40" i="1"/>
  <c r="M68" i="1"/>
  <c r="M96" i="1"/>
  <c r="N14" i="1"/>
  <c r="N28" i="1"/>
  <c r="M58" i="1"/>
  <c r="M109" i="1"/>
  <c r="M73" i="1"/>
  <c r="M116" i="1"/>
  <c r="M19" i="1"/>
  <c r="M26" i="1"/>
  <c r="M33" i="1"/>
  <c r="M47" i="1"/>
  <c r="M71" i="1"/>
  <c r="M99" i="1"/>
  <c r="N41" i="1"/>
  <c r="N52" i="1"/>
  <c r="N63" i="1"/>
  <c r="N73" i="1"/>
  <c r="N84" i="1"/>
  <c r="N95" i="1"/>
  <c r="N105" i="1"/>
  <c r="N115" i="1"/>
  <c r="N13" i="1"/>
  <c r="N27" i="1"/>
  <c r="N38" i="1"/>
  <c r="M102" i="1"/>
  <c r="M93" i="1"/>
  <c r="M48" i="1"/>
  <c r="M72" i="1"/>
  <c r="M104" i="1"/>
  <c r="N17" i="1"/>
  <c r="N33" i="1"/>
  <c r="M70" i="1"/>
  <c r="M113" i="1"/>
  <c r="M77" i="1"/>
  <c r="M14" i="1"/>
  <c r="M21" i="1"/>
  <c r="M27" i="1"/>
  <c r="M35" i="1"/>
  <c r="M51" i="1"/>
  <c r="M79" i="1"/>
  <c r="M110" i="1"/>
  <c r="N45" i="1"/>
  <c r="N56" i="1"/>
  <c r="N67" i="1"/>
  <c r="N77" i="1"/>
  <c r="N88" i="1"/>
  <c r="N99" i="1"/>
  <c r="N108" i="1"/>
  <c r="N119" i="1"/>
  <c r="N16" i="1"/>
  <c r="N29" i="1"/>
  <c r="M54" i="1"/>
  <c r="M41" i="1"/>
  <c r="M97" i="1"/>
  <c r="M52" i="1"/>
  <c r="M84" i="1"/>
  <c r="M111" i="1"/>
  <c r="N19" i="1"/>
  <c r="N37" i="1"/>
  <c r="M78" i="1"/>
  <c r="M53" i="1"/>
  <c r="M105" i="1"/>
  <c r="M15" i="1"/>
  <c r="M22" i="1"/>
  <c r="M30" i="1"/>
  <c r="M37" i="1"/>
  <c r="M55" i="1"/>
  <c r="M87" i="1"/>
  <c r="M114" i="1"/>
  <c r="N47" i="1"/>
  <c r="N57" i="1"/>
  <c r="N68" i="1"/>
  <c r="N79" i="1"/>
  <c r="N89" i="1"/>
  <c r="N100" i="1"/>
  <c r="N110" i="1"/>
  <c r="N120" i="1"/>
  <c r="M118" i="1"/>
  <c r="N43" i="1"/>
  <c r="N48" i="1"/>
  <c r="N53" i="1"/>
  <c r="N59" i="1"/>
  <c r="N64" i="1"/>
  <c r="N69" i="1"/>
  <c r="N75" i="1"/>
  <c r="N80" i="1"/>
  <c r="N85" i="1"/>
  <c r="N91" i="1"/>
  <c r="N96" i="1"/>
  <c r="N101" i="1"/>
  <c r="N106" i="1"/>
  <c r="N111" i="1"/>
  <c r="N116" i="1"/>
  <c r="N122" i="1"/>
  <c r="N15" i="1"/>
  <c r="N24" i="1"/>
  <c r="N34" i="1"/>
  <c r="M74" i="1"/>
  <c r="M117" i="1"/>
  <c r="M85" i="1"/>
  <c r="K8" i="1"/>
  <c r="M56" i="1"/>
  <c r="M80" i="1"/>
  <c r="M100" i="1"/>
  <c r="M119" i="1"/>
  <c r="N23" i="1"/>
  <c r="N35" i="1"/>
  <c r="M62" i="1"/>
  <c r="M61" i="1"/>
  <c r="M89" i="1"/>
  <c r="M13" i="1"/>
  <c r="M18" i="1"/>
  <c r="M23" i="1"/>
  <c r="M29" i="1"/>
  <c r="M34" i="1"/>
  <c r="M39" i="1"/>
  <c r="M63" i="1"/>
  <c r="M83" i="1"/>
  <c r="M103" i="1"/>
  <c r="N39" i="1"/>
  <c r="N44" i="1"/>
  <c r="N49" i="1"/>
  <c r="N55" i="1"/>
  <c r="N60" i="1"/>
  <c r="N65" i="1"/>
  <c r="N71" i="1"/>
  <c r="N76" i="1"/>
  <c r="N81" i="1"/>
  <c r="N87" i="1"/>
  <c r="N92" i="1"/>
  <c r="N97" i="1"/>
  <c r="N103" i="1"/>
  <c r="N107" i="1"/>
  <c r="N112" i="1"/>
  <c r="N118" i="1"/>
  <c r="N18" i="1"/>
  <c r="N26" i="1"/>
  <c r="N32" i="1"/>
  <c r="M50" i="1"/>
  <c r="M94" i="1"/>
  <c r="M121" i="1"/>
  <c r="M81" i="1"/>
  <c r="M108" i="1"/>
  <c r="M44" i="1"/>
  <c r="M60" i="1"/>
  <c r="M76" i="1"/>
  <c r="M92" i="1"/>
  <c r="M107" i="1"/>
  <c r="N12" i="1"/>
  <c r="N21" i="1"/>
  <c r="N31" i="1"/>
  <c r="M42" i="1"/>
  <c r="M66" i="1"/>
  <c r="M86" i="1"/>
  <c r="M49" i="1"/>
  <c r="M69" i="1"/>
  <c r="M101" i="1"/>
  <c r="M12" i="1"/>
  <c r="M16" i="1"/>
  <c r="M20" i="1"/>
  <c r="M24" i="1"/>
  <c r="M28" i="1"/>
  <c r="M32" i="1"/>
  <c r="M36" i="1"/>
  <c r="M43" i="1"/>
  <c r="M59" i="1"/>
  <c r="M75" i="1"/>
  <c r="M91" i="1"/>
  <c r="M106" i="1"/>
  <c r="M122" i="1"/>
  <c r="N42" i="1"/>
  <c r="N46" i="1"/>
  <c r="N50" i="1"/>
  <c r="N54" i="1"/>
  <c r="N58" i="1"/>
  <c r="N62" i="1"/>
  <c r="N66" i="1"/>
  <c r="N70" i="1"/>
  <c r="N74" i="1"/>
  <c r="N78" i="1"/>
  <c r="N82" i="1"/>
  <c r="N86" i="1"/>
  <c r="N90" i="1"/>
  <c r="N94" i="1"/>
  <c r="N98" i="1"/>
  <c r="N102" i="1"/>
  <c r="N109" i="1"/>
  <c r="N113" i="1"/>
  <c r="N117" i="1"/>
  <c r="I9" i="1" l="1"/>
  <c r="B10" i="2" s="1"/>
  <c r="B11" i="2" s="1"/>
  <c r="B9" i="2" l="1"/>
</calcChain>
</file>

<file path=xl/sharedStrings.xml><?xml version="1.0" encoding="utf-8"?>
<sst xmlns="http://schemas.openxmlformats.org/spreadsheetml/2006/main" count="272" uniqueCount="205">
  <si>
    <t>Columns B to F contain source dates and reg #s for I and K.</t>
  </si>
  <si>
    <t>Iteration</t>
  </si>
  <si>
    <t>MinVal</t>
  </si>
  <si>
    <t>MaxVal</t>
  </si>
  <si>
    <t>Lower</t>
  </si>
  <si>
    <t>Upper</t>
  </si>
  <si>
    <t>Date:</t>
  </si>
  <si>
    <t xml:space="preserve"> 1989-11-24</t>
  </si>
  <si>
    <t>Reg:</t>
  </si>
  <si>
    <t>Merge:</t>
  </si>
  <si>
    <t>Length</t>
  </si>
  <si>
    <t>Padding</t>
  </si>
  <si>
    <t>Iteration:</t>
  </si>
  <si>
    <t>0000</t>
  </si>
  <si>
    <t>MinDate</t>
  </si>
  <si>
    <t>MinReg#</t>
  </si>
  <si>
    <t>MaxDate</t>
  </si>
  <si>
    <t>MaxReg#</t>
  </si>
  <si>
    <t>000</t>
  </si>
  <si>
    <t xml:space="preserve"> 1982-06-07</t>
  </si>
  <si>
    <t xml:space="preserve"> 1982-08-11</t>
  </si>
  <si>
    <t>00</t>
  </si>
  <si>
    <t xml:space="preserve"> 1982-08-12</t>
  </si>
  <si>
    <t xml:space="preserve"> 1983-09-30</t>
  </si>
  <si>
    <t xml:space="preserve"> 1983-10-04</t>
  </si>
  <si>
    <t xml:space="preserve"> 1985-01-25</t>
  </si>
  <si>
    <t/>
  </si>
  <si>
    <t xml:space="preserve"> 1985-02-06</t>
  </si>
  <si>
    <t xml:space="preserve"> 1986-05-28</t>
  </si>
  <si>
    <t xml:space="preserve"> 1986-05-29</t>
  </si>
  <si>
    <t xml:space="preserve"> 1987-05-14</t>
  </si>
  <si>
    <t xml:space="preserve"> 1987-05-19</t>
  </si>
  <si>
    <t xml:space="preserve"> 1988-04-13</t>
  </si>
  <si>
    <t xml:space="preserve"> 1988-04-15</t>
  </si>
  <si>
    <t xml:space="preserve"> 1989-02-15</t>
  </si>
  <si>
    <t xml:space="preserve"> 1989-02-16</t>
  </si>
  <si>
    <t xml:space="preserve"> 1989-11-23</t>
  </si>
  <si>
    <t xml:space="preserve"> 1989-11-25</t>
  </si>
  <si>
    <t xml:space="preserve"> 1990-10-23</t>
  </si>
  <si>
    <t xml:space="preserve"> 1990-10-24</t>
  </si>
  <si>
    <t xml:space="preserve"> 1991-09-04</t>
  </si>
  <si>
    <t xml:space="preserve"> 1991-09-05</t>
  </si>
  <si>
    <t xml:space="preserve"> 1991-09-06</t>
  </si>
  <si>
    <t xml:space="preserve"> 1992-06-30</t>
  </si>
  <si>
    <t xml:space="preserve"> 1992-07-03</t>
  </si>
  <si>
    <t xml:space="preserve"> 1993-05-11</t>
  </si>
  <si>
    <t xml:space="preserve"> 1993-05-12</t>
  </si>
  <si>
    <t xml:space="preserve"> 1993-05-13</t>
  </si>
  <si>
    <t xml:space="preserve"> 1994-03-11</t>
  </si>
  <si>
    <t xml:space="preserve"> 1994-03-14</t>
  </si>
  <si>
    <t xml:space="preserve"> 1994-12-13</t>
  </si>
  <si>
    <t xml:space="preserve"> 1994-12-14</t>
  </si>
  <si>
    <t xml:space="preserve"> 1995-10-05</t>
  </si>
  <si>
    <t xml:space="preserve"> 1995-10-06</t>
  </si>
  <si>
    <t xml:space="preserve"> 1995-10-07</t>
  </si>
  <si>
    <t xml:space="preserve"> 1995-10-26</t>
  </si>
  <si>
    <t xml:space="preserve"> 1995-10-27</t>
  </si>
  <si>
    <t xml:space="preserve"> 1996-06-04</t>
  </si>
  <si>
    <t xml:space="preserve"> 1996-06-05</t>
  </si>
  <si>
    <t xml:space="preserve"> 1997-03-24</t>
  </si>
  <si>
    <t xml:space="preserve"> 1997-03-25</t>
  </si>
  <si>
    <t xml:space="preserve"> 1997-03-26</t>
  </si>
  <si>
    <t xml:space="preserve"> 1998-01-16</t>
  </si>
  <si>
    <t xml:space="preserve"> 1998-01-19</t>
  </si>
  <si>
    <t xml:space="preserve"> 1998-12-07</t>
  </si>
  <si>
    <t xml:space="preserve"> 1998-12-08</t>
  </si>
  <si>
    <t xml:space="preserve"> 1998-12-09</t>
  </si>
  <si>
    <t xml:space="preserve"> 1999-10-04</t>
  </si>
  <si>
    <t xml:space="preserve"> 1999-10-05</t>
  </si>
  <si>
    <t xml:space="preserve"> 1999-10-06</t>
  </si>
  <si>
    <t xml:space="preserve"> 1999-11-29</t>
  </si>
  <si>
    <t xml:space="preserve"> 1999-11-30</t>
  </si>
  <si>
    <t xml:space="preserve"> 2000-09-05</t>
  </si>
  <si>
    <t xml:space="preserve"> 2000-09-06</t>
  </si>
  <si>
    <t xml:space="preserve"> 2000-09-07</t>
  </si>
  <si>
    <t xml:space="preserve"> 2001-04-10</t>
  </si>
  <si>
    <t xml:space="preserve"> 2001-04-11</t>
  </si>
  <si>
    <t xml:space="preserve"> 2001-08-30</t>
  </si>
  <si>
    <t xml:space="preserve"> 2001-08-31</t>
  </si>
  <si>
    <t xml:space="preserve"> 2002-07-26</t>
  </si>
  <si>
    <t xml:space="preserve"> 2002-07-29</t>
  </si>
  <si>
    <t xml:space="preserve"> 2003-07-07</t>
  </si>
  <si>
    <t xml:space="preserve"> 2003-07-08</t>
  </si>
  <si>
    <t xml:space="preserve"> 2003-07-09</t>
  </si>
  <si>
    <t xml:space="preserve"> 2004-05-27</t>
  </si>
  <si>
    <t xml:space="preserve"> 2004-05-28</t>
  </si>
  <si>
    <t xml:space="preserve"> 2004-05-29</t>
  </si>
  <si>
    <t xml:space="preserve"> 2004-12-02</t>
  </si>
  <si>
    <t xml:space="preserve"> 2004-12-03</t>
  </si>
  <si>
    <t xml:space="preserve"> 2005-03-02</t>
  </si>
  <si>
    <t xml:space="preserve"> 2005-03-03</t>
  </si>
  <si>
    <t xml:space="preserve"> 2005-04-18</t>
  </si>
  <si>
    <t xml:space="preserve"> 2005-04-19</t>
  </si>
  <si>
    <t xml:space="preserve"> 2005-05-02</t>
  </si>
  <si>
    <t xml:space="preserve"> 2005-05-03</t>
  </si>
  <si>
    <t xml:space="preserve"> 2005-06-08</t>
  </si>
  <si>
    <t xml:space="preserve"> 2005-06-09</t>
  </si>
  <si>
    <t xml:space="preserve"> 2005-07-07</t>
  </si>
  <si>
    <t xml:space="preserve"> 2005-07-08</t>
  </si>
  <si>
    <t xml:space="preserve"> 2005-09-20</t>
  </si>
  <si>
    <t xml:space="preserve"> 2005-09-21</t>
  </si>
  <si>
    <t xml:space="preserve"> 2005-10-19</t>
  </si>
  <si>
    <t xml:space="preserve"> 2005-10-20</t>
  </si>
  <si>
    <t xml:space="preserve"> 2006-02-22</t>
  </si>
  <si>
    <t xml:space="preserve"> 2006-02-23</t>
  </si>
  <si>
    <t xml:space="preserve"> 2006-02-24</t>
  </si>
  <si>
    <t xml:space="preserve"> 2006-04-20</t>
  </si>
  <si>
    <t xml:space="preserve"> 2006-04-21</t>
  </si>
  <si>
    <t xml:space="preserve"> 2006-11-07</t>
  </si>
  <si>
    <t xml:space="preserve"> 2006-11-08</t>
  </si>
  <si>
    <t xml:space="preserve"> 2006-12-15</t>
  </si>
  <si>
    <t xml:space="preserve"> 2006-12-18</t>
  </si>
  <si>
    <t xml:space="preserve"> 2006-12-19</t>
  </si>
  <si>
    <t xml:space="preserve"> 2007-01-25</t>
  </si>
  <si>
    <t xml:space="preserve"> 2007-01-26</t>
  </si>
  <si>
    <t xml:space="preserve"> 2007-03-28</t>
  </si>
  <si>
    <t xml:space="preserve"> 2007-03-29</t>
  </si>
  <si>
    <t xml:space="preserve"> 2007-03-30</t>
  </si>
  <si>
    <t xml:space="preserve"> 2007-04-19</t>
  </si>
  <si>
    <t xml:space="preserve"> 2007-04-20</t>
  </si>
  <si>
    <t xml:space="preserve"> 2007-04-25</t>
  </si>
  <si>
    <t xml:space="preserve"> 2007-04-26</t>
  </si>
  <si>
    <t xml:space="preserve"> 2007-04-27</t>
  </si>
  <si>
    <t xml:space="preserve"> 2007-04-30</t>
  </si>
  <si>
    <t xml:space="preserve"> 2007-07-17</t>
  </si>
  <si>
    <t xml:space="preserve"> 2007-07-18</t>
  </si>
  <si>
    <t xml:space="preserve"> 2007-11-09</t>
  </si>
  <si>
    <t xml:space="preserve"> 2007-11-13</t>
  </si>
  <si>
    <t xml:space="preserve"> 2007-11-14</t>
  </si>
  <si>
    <t xml:space="preserve"> 2008-05-28</t>
  </si>
  <si>
    <t xml:space="preserve"> 2008-05-29</t>
  </si>
  <si>
    <t xml:space="preserve"> 2009-02-18</t>
  </si>
  <si>
    <t xml:space="preserve"> 2009-02-19</t>
  </si>
  <si>
    <t xml:space="preserve"> 2009-02-24</t>
  </si>
  <si>
    <t xml:space="preserve"> 2009-02-25</t>
  </si>
  <si>
    <t xml:space="preserve"> 2009-07-08</t>
  </si>
  <si>
    <t xml:space="preserve"> 2009-07-09</t>
  </si>
  <si>
    <t xml:space="preserve"> 2009-09-13</t>
  </si>
  <si>
    <t xml:space="preserve"> 2009-09-14</t>
  </si>
  <si>
    <t xml:space="preserve"> 2009-09-15</t>
  </si>
  <si>
    <t xml:space="preserve"> 2010-04-12</t>
  </si>
  <si>
    <t xml:space="preserve"> 2010-04-13</t>
  </si>
  <si>
    <t xml:space="preserve"> 2010-11-03</t>
  </si>
  <si>
    <t xml:space="preserve"> 2010-11-04</t>
  </si>
  <si>
    <t xml:space="preserve"> 2010-11-05</t>
  </si>
  <si>
    <t xml:space="preserve"> 2011-06-30</t>
  </si>
  <si>
    <t xml:space="preserve"> 2011-07-04</t>
  </si>
  <si>
    <t xml:space="preserve"> 2011-12-29</t>
  </si>
  <si>
    <t xml:space="preserve"> 2011-12-30</t>
  </si>
  <si>
    <t xml:space="preserve"> 2011-12-31</t>
  </si>
  <si>
    <t xml:space="preserve"> 2012-02-17</t>
  </si>
  <si>
    <t xml:space="preserve"> 2012-02-20</t>
  </si>
  <si>
    <t xml:space="preserve"> 2012-03-15</t>
  </si>
  <si>
    <t xml:space="preserve"> 2012-03-16</t>
  </si>
  <si>
    <t xml:space="preserve"> 2012-04-24</t>
  </si>
  <si>
    <t xml:space="preserve"> 2012-04-25</t>
  </si>
  <si>
    <t xml:space="preserve"> 2013-02-17</t>
  </si>
  <si>
    <t xml:space="preserve"> 2013-02-18</t>
  </si>
  <si>
    <t xml:space="preserve"> 2013-02-19</t>
  </si>
  <si>
    <t xml:space="preserve"> 2013-04-03</t>
  </si>
  <si>
    <t xml:space="preserve"> 2013-04-04</t>
  </si>
  <si>
    <t xml:space="preserve"> 2013-05-10</t>
  </si>
  <si>
    <t xml:space="preserve"> 2013-05-13</t>
  </si>
  <si>
    <t xml:space="preserve"> 2013-05-14</t>
  </si>
  <si>
    <t xml:space="preserve"> 2013-07-10</t>
  </si>
  <si>
    <t xml:space="preserve"> 2013-07-11</t>
  </si>
  <si>
    <t xml:space="preserve"> 2013-08-23</t>
  </si>
  <si>
    <t xml:space="preserve"> 2013-08-26</t>
  </si>
  <si>
    <t xml:space="preserve"> 2013-11-18</t>
  </si>
  <si>
    <t xml:space="preserve"> 2013-11-19</t>
  </si>
  <si>
    <t xml:space="preserve"> 2014-06-08</t>
  </si>
  <si>
    <t xml:space="preserve"> 2014-06-09</t>
  </si>
  <si>
    <t xml:space="preserve"> 2014-06-10</t>
  </si>
  <si>
    <t xml:space="preserve"> 2014-08-14</t>
  </si>
  <si>
    <t xml:space="preserve"> 2014-08-15</t>
  </si>
  <si>
    <t xml:space="preserve"> 2014-12-30</t>
  </si>
  <si>
    <t xml:space="preserve"> 2014-12-31</t>
  </si>
  <si>
    <t xml:space="preserve"> 2015-01-01</t>
  </si>
  <si>
    <t xml:space="preserve"> 2016-04-27</t>
  </si>
  <si>
    <t xml:space="preserve"> 2016-04-28</t>
  </si>
  <si>
    <t xml:space="preserve"> 2016-04-29</t>
  </si>
  <si>
    <t xml:space="preserve"> 2016-06-26</t>
  </si>
  <si>
    <t>74 rows selected.</t>
  </si>
  <si>
    <t>ACOL PPRS registration number prefix:</t>
  </si>
  <si>
    <t>If NO, re-enter the date and number. Ensure that the date is in the format of YYYY-MM-DD.</t>
  </si>
  <si>
    <t>Padding Calculation</t>
  </si>
  <si>
    <t>Padding:</t>
  </si>
  <si>
    <t>DGET Formula Criteria</t>
  </si>
  <si>
    <t>Date and number within a valid range?</t>
  </si>
  <si>
    <t>ACOL PPRS registration number:</t>
  </si>
  <si>
    <t>PPRS Registration Number Lookup for Yukon</t>
  </si>
  <si>
    <r>
      <t xml:space="preserve">Use this tool to lookup an ACOL PPRS registration number for a pre-transition Yukon PPSR registration number (registration date plus  a number from 1 to 99999).
The ACOL PPRS registration number is comprised of a two-digit prefix number plus the 1 to 99999 portion of the pre-transition Yukon PPSR number. Numbers less than five digits are padded with zeros. For example: a lookup on "2014-01-30 </t>
    </r>
    <r>
      <rPr>
        <u/>
        <sz val="11"/>
        <color theme="1"/>
        <rFont val="Calibri"/>
        <family val="2"/>
        <scheme val="minor"/>
      </rPr>
      <t>321</t>
    </r>
    <r>
      <rPr>
        <sz val="11"/>
        <color theme="1"/>
        <rFont val="Calibri"/>
        <family val="2"/>
        <scheme val="minor"/>
      </rPr>
      <t>" would yield "82</t>
    </r>
    <r>
      <rPr>
        <u/>
        <sz val="11"/>
        <color theme="1"/>
        <rFont val="Calibri"/>
        <family val="2"/>
        <scheme val="minor"/>
      </rPr>
      <t>00321</t>
    </r>
    <r>
      <rPr>
        <sz val="11"/>
        <color theme="1"/>
        <rFont val="Calibri"/>
        <family val="2"/>
        <scheme val="minor"/>
      </rPr>
      <t>".</t>
    </r>
  </si>
  <si>
    <t>Enter the pre-transition registration number:</t>
  </si>
  <si>
    <t>Number:</t>
  </si>
  <si>
    <t>1 to 99999</t>
  </si>
  <si>
    <t>YYYY-MM-DD</t>
  </si>
  <si>
    <t>Version 1. 2016-06-08.</t>
  </si>
  <si>
    <t>* See notes below.</t>
  </si>
  <si>
    <t xml:space="preserve">* Notes:
</t>
  </si>
  <si>
    <t>1. This information is made available "as is" and without warranty of any kind, either expressed or implied. The information may be used on the strict understanding that neither the Government nor its ministers, employees, or agents shall be liable for losses or damages of any kind, which may arise as a result of information provided within this tool.</t>
  </si>
  <si>
    <t xml:space="preserve">To download the current version of this tool and other documents relevant to the Yukon PPR, go to www.acol.ca/service/pprs/pprs-yukon. Select the "Publications" option. </t>
  </si>
  <si>
    <t>Check Date</t>
  </si>
  <si>
    <t>Check #</t>
  </si>
  <si>
    <t>CheckVal</t>
  </si>
  <si>
    <t>2. The ACOL PPRS registration number reported above may not correspond to an actual pre-transition Yukon registration. This tool calculates the registration number by determining the two-digit prefix for the pre-transition date and five-digit number provided. It is possible to specify a date and number that fall within a valid range but which were not ever assigned to a Yukon PPSR registration.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</si>
</sst>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u/>
      <sz val="11"/>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66">
    <xf numFmtId="0" fontId="0" fillId="0" borderId="0" xfId="0"/>
    <xf numFmtId="164" fontId="0" fillId="0" borderId="0" xfId="0" applyNumberFormat="1" applyAlignment="1">
      <alignment horizontal="left"/>
    </xf>
    <xf numFmtId="0" fontId="0" fillId="0" borderId="0" xfId="0" applyFill="1"/>
    <xf numFmtId="0" fontId="1" fillId="0" borderId="0" xfId="0" applyFont="1"/>
    <xf numFmtId="164" fontId="1" fillId="0" borderId="0" xfId="0" applyNumberFormat="1" applyFont="1"/>
    <xf numFmtId="0" fontId="1" fillId="0" borderId="0" xfId="0" applyNumberFormat="1" applyFont="1"/>
    <xf numFmtId="164" fontId="0" fillId="0" borderId="0" xfId="0" applyNumberFormat="1"/>
    <xf numFmtId="0" fontId="0" fillId="0" borderId="0" xfId="0" applyNumberFormat="1"/>
    <xf numFmtId="0" fontId="0" fillId="2" borderId="0" xfId="0" applyNumberFormat="1" applyFill="1" applyAlignment="1">
      <alignment horizontal="left"/>
    </xf>
    <xf numFmtId="0" fontId="0" fillId="0" borderId="0" xfId="0" applyNumberFormat="1" applyFill="1" applyAlignment="1">
      <alignment horizontal="left"/>
    </xf>
    <xf numFmtId="1" fontId="0" fillId="0" borderId="0" xfId="0" applyNumberFormat="1"/>
    <xf numFmtId="0" fontId="0" fillId="2" borderId="0" xfId="0" applyFill="1"/>
    <xf numFmtId="164" fontId="0" fillId="3" borderId="0" xfId="0" applyNumberFormat="1" applyFill="1" applyAlignment="1">
      <alignment horizontal="left"/>
    </xf>
    <xf numFmtId="0" fontId="0" fillId="0" borderId="4" xfId="0" applyBorder="1"/>
    <xf numFmtId="0" fontId="1" fillId="0" borderId="4" xfId="0" applyFont="1" applyBorder="1"/>
    <xf numFmtId="0" fontId="0" fillId="0" borderId="6" xfId="0" applyBorder="1"/>
    <xf numFmtId="0" fontId="0" fillId="0" borderId="8" xfId="0" applyBorder="1"/>
    <xf numFmtId="0" fontId="1" fillId="0" borderId="0" xfId="0" applyFont="1" applyFill="1" applyBorder="1" applyAlignment="1" applyProtection="1">
      <alignment horizontal="right"/>
      <protection hidden="1"/>
    </xf>
    <xf numFmtId="0" fontId="0" fillId="4" borderId="0" xfId="0" applyFill="1"/>
    <xf numFmtId="1" fontId="0" fillId="4" borderId="0" xfId="0" applyNumberFormat="1" applyFill="1" applyAlignment="1">
      <alignment horizontal="left"/>
    </xf>
    <xf numFmtId="0" fontId="0" fillId="0" borderId="0" xfId="0" applyAlignment="1">
      <alignment horizontal="center"/>
    </xf>
    <xf numFmtId="0" fontId="0" fillId="4" borderId="0" xfId="0" applyNumberFormat="1" applyFill="1"/>
    <xf numFmtId="0" fontId="1" fillId="0" borderId="4" xfId="0" applyNumberFormat="1" applyFont="1" applyBorder="1"/>
    <xf numFmtId="0" fontId="1" fillId="0" borderId="0" xfId="0" applyNumberFormat="1" applyFont="1" applyBorder="1"/>
    <xf numFmtId="0" fontId="1" fillId="0" borderId="5" xfId="0" applyNumberFormat="1" applyFont="1" applyBorder="1"/>
    <xf numFmtId="0" fontId="0" fillId="0" borderId="7" xfId="0" applyBorder="1"/>
    <xf numFmtId="0" fontId="1" fillId="0" borderId="5" xfId="0" applyFont="1" applyBorder="1"/>
    <xf numFmtId="49" fontId="0" fillId="0" borderId="5" xfId="0" applyNumberFormat="1" applyBorder="1"/>
    <xf numFmtId="49" fontId="0" fillId="0" borderId="8" xfId="0" quotePrefix="1" applyNumberFormat="1" applyBorder="1"/>
    <xf numFmtId="0" fontId="1" fillId="0" borderId="9" xfId="0" applyFont="1" applyBorder="1" applyProtection="1">
      <protection hidden="1"/>
    </xf>
    <xf numFmtId="0" fontId="0" fillId="0" borderId="10" xfId="0" applyBorder="1" applyProtection="1">
      <protection hidden="1"/>
    </xf>
    <xf numFmtId="0" fontId="0" fillId="0" borderId="12" xfId="0" applyBorder="1" applyProtection="1">
      <protection hidden="1"/>
    </xf>
    <xf numFmtId="0" fontId="0" fillId="0" borderId="0" xfId="0" applyBorder="1" applyProtection="1">
      <protection hidden="1"/>
    </xf>
    <xf numFmtId="0" fontId="0" fillId="0" borderId="13" xfId="0" applyBorder="1" applyProtection="1">
      <protection hidden="1"/>
    </xf>
    <xf numFmtId="0" fontId="1" fillId="0" borderId="12" xfId="0" applyFont="1" applyBorder="1" applyProtection="1">
      <protection hidden="1"/>
    </xf>
    <xf numFmtId="0" fontId="1" fillId="0" borderId="13" xfId="0" applyFont="1" applyBorder="1" applyAlignment="1" applyProtection="1">
      <alignment horizontal="center"/>
      <protection hidden="1"/>
    </xf>
    <xf numFmtId="0" fontId="2" fillId="0" borderId="0" xfId="0" applyFont="1" applyBorder="1" applyProtection="1">
      <protection hidden="1"/>
    </xf>
    <xf numFmtId="0" fontId="0" fillId="0" borderId="13" xfId="0" applyBorder="1" applyAlignment="1" applyProtection="1">
      <alignment vertical="center" wrapText="1"/>
      <protection hidden="1"/>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0" borderId="12" xfId="0" applyBorder="1" applyAlignment="1" applyProtection="1">
      <alignment horizontal="right"/>
      <protection hidden="1"/>
    </xf>
    <xf numFmtId="0" fontId="0" fillId="3" borderId="0" xfId="0" applyFill="1" applyBorder="1" applyAlignment="1" applyProtection="1">
      <alignment horizontal="center"/>
      <protection locked="0" hidden="1"/>
    </xf>
    <xf numFmtId="0" fontId="1" fillId="2" borderId="0" xfId="0" applyFont="1" applyFill="1" applyBorder="1" applyAlignment="1" applyProtection="1">
      <alignment horizontal="center"/>
      <protection hidden="1"/>
    </xf>
    <xf numFmtId="0" fontId="3" fillId="0" borderId="0" xfId="0" applyNumberFormat="1" applyFont="1" applyBorder="1" applyAlignment="1" applyProtection="1">
      <alignment horizontal="center"/>
      <protection hidden="1"/>
    </xf>
    <xf numFmtId="0" fontId="0" fillId="0" borderId="0" xfId="0" applyBorder="1"/>
    <xf numFmtId="164" fontId="0" fillId="3" borderId="0" xfId="0" applyNumberFormat="1" applyFill="1" applyBorder="1" applyAlignment="1" applyProtection="1">
      <alignment horizontal="center"/>
      <protection locked="0" hidden="1"/>
    </xf>
    <xf numFmtId="0" fontId="0" fillId="0" borderId="12" xfId="0" applyBorder="1" applyAlignment="1">
      <alignment horizontal="right"/>
    </xf>
    <xf numFmtId="0" fontId="0" fillId="0" borderId="13" xfId="0" applyBorder="1" applyAlignment="1" applyProtection="1">
      <alignment horizontal="left" indent="1"/>
      <protection hidden="1"/>
    </xf>
    <xf numFmtId="0" fontId="0" fillId="0" borderId="13" xfId="0" applyBorder="1" applyAlignment="1">
      <alignment horizontal="left" indent="1"/>
    </xf>
    <xf numFmtId="0" fontId="0" fillId="0" borderId="12" xfId="0" applyFont="1" applyBorder="1" applyAlignment="1" applyProtection="1">
      <alignment vertical="center" wrapText="1"/>
      <protection hidden="1"/>
    </xf>
    <xf numFmtId="0" fontId="0" fillId="0" borderId="0" xfId="0" applyFont="1" applyFill="1" applyBorder="1" applyAlignment="1" applyProtection="1">
      <alignment horizontal="center" vertical="center"/>
      <protection hidden="1"/>
    </xf>
    <xf numFmtId="0" fontId="0" fillId="0" borderId="0" xfId="0" applyAlignment="1">
      <alignment vertical="top"/>
    </xf>
    <xf numFmtId="0" fontId="0" fillId="0" borderId="11" xfId="0" applyBorder="1" applyAlignment="1" applyProtection="1">
      <alignment horizontal="right"/>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0" fontId="0" fillId="0" borderId="13" xfId="0" applyBorder="1" applyAlignment="1" applyProtection="1">
      <alignment vertical="center" wrapText="1"/>
      <protection hidden="1"/>
    </xf>
    <xf numFmtId="0" fontId="0" fillId="0" borderId="12" xfId="0" applyFont="1" applyBorder="1" applyAlignment="1" applyProtection="1">
      <alignment horizontal="center" vertical="top" wrapText="1"/>
      <protection hidden="1"/>
    </xf>
    <xf numFmtId="0" fontId="0" fillId="0" borderId="0" xfId="0" applyFont="1" applyBorder="1" applyAlignment="1" applyProtection="1">
      <alignment horizontal="center" vertical="top" wrapText="1"/>
      <protection hidden="1"/>
    </xf>
    <xf numFmtId="0" fontId="0" fillId="0" borderId="13" xfId="0" applyFont="1" applyBorder="1" applyAlignment="1" applyProtection="1">
      <alignment horizontal="center" vertical="top" wrapText="1"/>
      <protection hidden="1"/>
    </xf>
    <xf numFmtId="0" fontId="0" fillId="0" borderId="12" xfId="0" applyFont="1" applyBorder="1" applyAlignment="1" applyProtection="1">
      <alignment vertical="top" wrapText="1"/>
      <protection hidden="1"/>
    </xf>
    <xf numFmtId="0" fontId="0" fillId="0" borderId="0" xfId="0" applyFont="1" applyBorder="1" applyAlignment="1" applyProtection="1">
      <alignment vertical="top" wrapText="1"/>
      <protection hidden="1"/>
    </xf>
    <xf numFmtId="0" fontId="0" fillId="0" borderId="13" xfId="0" applyFont="1" applyBorder="1" applyAlignment="1" applyProtection="1">
      <alignment vertical="top" wrapText="1"/>
      <protection hidden="1"/>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6" sqref="B6"/>
    </sheetView>
  </sheetViews>
  <sheetFormatPr defaultRowHeight="14.4" x14ac:dyDescent="0.3"/>
  <cols>
    <col min="1" max="1" width="33.6640625" customWidth="1"/>
    <col min="2" max="2" width="20.21875" customWidth="1"/>
    <col min="3" max="3" width="35" customWidth="1"/>
  </cols>
  <sheetData>
    <row r="1" spans="1:3" x14ac:dyDescent="0.3">
      <c r="A1" s="29" t="s">
        <v>190</v>
      </c>
      <c r="B1" s="30"/>
      <c r="C1" s="53" t="s">
        <v>196</v>
      </c>
    </row>
    <row r="2" spans="1:3" x14ac:dyDescent="0.3">
      <c r="A2" s="31"/>
      <c r="B2" s="32"/>
      <c r="C2" s="33"/>
    </row>
    <row r="3" spans="1:3" ht="93" customHeight="1" x14ac:dyDescent="0.3">
      <c r="A3" s="54" t="s">
        <v>191</v>
      </c>
      <c r="B3" s="55"/>
      <c r="C3" s="56"/>
    </row>
    <row r="4" spans="1:3" x14ac:dyDescent="0.3">
      <c r="A4" s="31"/>
      <c r="B4" s="32"/>
      <c r="C4" s="33"/>
    </row>
    <row r="5" spans="1:3" x14ac:dyDescent="0.3">
      <c r="A5" s="34" t="s">
        <v>192</v>
      </c>
      <c r="B5" s="45"/>
      <c r="C5" s="35"/>
    </row>
    <row r="6" spans="1:3" x14ac:dyDescent="0.3">
      <c r="A6" s="41" t="s">
        <v>6</v>
      </c>
      <c r="B6" s="46">
        <v>32554</v>
      </c>
      <c r="C6" s="48" t="s">
        <v>195</v>
      </c>
    </row>
    <row r="7" spans="1:3" x14ac:dyDescent="0.3">
      <c r="A7" s="47" t="s">
        <v>193</v>
      </c>
      <c r="B7" s="42">
        <v>80000</v>
      </c>
      <c r="C7" s="49" t="s">
        <v>194</v>
      </c>
    </row>
    <row r="8" spans="1:3" x14ac:dyDescent="0.3">
      <c r="A8" s="31"/>
      <c r="B8" s="36" t="str">
        <f>IF(LEN(B7)&gt;5,"Registration Number too long!","")</f>
        <v/>
      </c>
      <c r="C8" s="33"/>
    </row>
    <row r="9" spans="1:3" ht="54" customHeight="1" x14ac:dyDescent="0.3">
      <c r="A9" s="50" t="s">
        <v>188</v>
      </c>
      <c r="B9" s="51" t="str">
        <f>IF(B10="-","NO","YES")</f>
        <v>YES</v>
      </c>
      <c r="C9" s="37" t="s">
        <v>184</v>
      </c>
    </row>
    <row r="10" spans="1:3" x14ac:dyDescent="0.3">
      <c r="A10" s="31" t="s">
        <v>183</v>
      </c>
      <c r="B10" s="44">
        <f>Iterations!I9</f>
        <v>16</v>
      </c>
      <c r="C10" s="33"/>
    </row>
    <row r="11" spans="1:3" x14ac:dyDescent="0.3">
      <c r="A11" s="34" t="s">
        <v>189</v>
      </c>
      <c r="B11" s="43" t="str">
        <f>IF(OR(B10="-",B8&lt;&gt;""),"-",(CONCATENATE(B10,IF(LEN(B7)&gt;=5,"",Iterations!M7),B7)))</f>
        <v>1680000</v>
      </c>
      <c r="C11" s="33" t="s">
        <v>197</v>
      </c>
    </row>
    <row r="12" spans="1:3" x14ac:dyDescent="0.3">
      <c r="A12" s="34"/>
      <c r="B12" s="17"/>
      <c r="C12" s="33"/>
    </row>
    <row r="13" spans="1:3" s="52" customFormat="1" ht="18.600000000000001" customHeight="1" x14ac:dyDescent="0.3">
      <c r="A13" s="60" t="s">
        <v>198</v>
      </c>
      <c r="B13" s="61"/>
      <c r="C13" s="62"/>
    </row>
    <row r="14" spans="1:3" s="52" customFormat="1" ht="62.4" customHeight="1" x14ac:dyDescent="0.3">
      <c r="A14" s="60" t="s">
        <v>199</v>
      </c>
      <c r="B14" s="61"/>
      <c r="C14" s="62"/>
    </row>
    <row r="15" spans="1:3" s="52" customFormat="1" ht="64.8" customHeight="1" x14ac:dyDescent="0.3">
      <c r="A15" s="60" t="s">
        <v>204</v>
      </c>
      <c r="B15" s="61"/>
      <c r="C15" s="62"/>
    </row>
    <row r="16" spans="1:3" s="52" customFormat="1" ht="36.6" customHeight="1" x14ac:dyDescent="0.3">
      <c r="A16" s="57" t="s">
        <v>200</v>
      </c>
      <c r="B16" s="58"/>
      <c r="C16" s="59"/>
    </row>
    <row r="17" spans="1:3" ht="15" thickBot="1" x14ac:dyDescent="0.35">
      <c r="A17" s="38"/>
      <c r="B17" s="39"/>
      <c r="C17" s="40"/>
    </row>
  </sheetData>
  <sheetProtection password="812C" sheet="1" objects="1" scenarios="1" selectLockedCells="1"/>
  <mergeCells count="5">
    <mergeCell ref="A3:C3"/>
    <mergeCell ref="A14:C14"/>
    <mergeCell ref="A15:C15"/>
    <mergeCell ref="A13:C13"/>
    <mergeCell ref="A16: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24"/>
  <sheetViews>
    <sheetView workbookViewId="0">
      <selection activeCell="R11" sqref="R11:T11"/>
    </sheetView>
  </sheetViews>
  <sheetFormatPr defaultRowHeight="14.4" outlineLevelCol="1" x14ac:dyDescent="0.3"/>
  <cols>
    <col min="1" max="1" width="3.109375" customWidth="1"/>
    <col min="2" max="2" width="8.88671875" hidden="1" customWidth="1" outlineLevel="1"/>
    <col min="3" max="3" width="12.5546875" style="1" hidden="1" customWidth="1" outlineLevel="1"/>
    <col min="4" max="4" width="8.88671875" hidden="1" customWidth="1" outlineLevel="1"/>
    <col min="5" max="5" width="12.5546875" style="1" hidden="1" customWidth="1" outlineLevel="1"/>
    <col min="6" max="6" width="8.88671875" style="2" hidden="1" customWidth="1" outlineLevel="1"/>
    <col min="7" max="7" width="3.33203125" customWidth="1" collapsed="1"/>
    <col min="9" max="9" width="13.109375" customWidth="1"/>
    <col min="10" max="10" width="13.109375" hidden="1" customWidth="1" outlineLevel="1"/>
    <col min="11" max="11" width="13.109375" customWidth="1" collapsed="1"/>
    <col min="12" max="12" width="13.109375" hidden="1" customWidth="1" outlineLevel="1"/>
    <col min="13" max="13" width="13.109375" customWidth="1" collapsed="1"/>
    <col min="15" max="15" width="2" customWidth="1"/>
    <col min="16" max="16" width="8.33203125" customWidth="1"/>
    <col min="18" max="18" width="10.21875" customWidth="1"/>
  </cols>
  <sheetData>
    <row r="2" spans="1:20" x14ac:dyDescent="0.3">
      <c r="A2" t="s">
        <v>0</v>
      </c>
      <c r="H2" s="63" t="s">
        <v>187</v>
      </c>
      <c r="I2" s="65"/>
      <c r="J2" s="65"/>
      <c r="K2" s="65"/>
      <c r="L2" s="65"/>
      <c r="M2" s="65"/>
      <c r="N2" s="64"/>
      <c r="P2" s="63" t="s">
        <v>185</v>
      </c>
      <c r="Q2" s="64"/>
    </row>
    <row r="3" spans="1:20" x14ac:dyDescent="0.3">
      <c r="B3" s="3"/>
      <c r="C3" s="4"/>
      <c r="D3" s="4"/>
      <c r="E3" s="4"/>
      <c r="F3" s="3"/>
      <c r="H3" s="22" t="s">
        <v>1</v>
      </c>
      <c r="I3" s="23" t="s">
        <v>2</v>
      </c>
      <c r="J3" s="23"/>
      <c r="K3" s="23" t="s">
        <v>3</v>
      </c>
      <c r="L3" s="23"/>
      <c r="M3" s="23" t="s">
        <v>4</v>
      </c>
      <c r="N3" s="24" t="s">
        <v>5</v>
      </c>
      <c r="O3" s="5"/>
      <c r="P3" s="14" t="s">
        <v>10</v>
      </c>
      <c r="Q3" s="26" t="s">
        <v>11</v>
      </c>
    </row>
    <row r="4" spans="1:20" x14ac:dyDescent="0.3">
      <c r="C4" s="6"/>
      <c r="D4" s="6"/>
      <c r="E4" s="6"/>
      <c r="F4"/>
      <c r="H4" s="15"/>
      <c r="I4" s="25"/>
      <c r="J4" s="25"/>
      <c r="K4" s="25"/>
      <c r="L4" s="25"/>
      <c r="M4" s="25" t="b">
        <v>1</v>
      </c>
      <c r="N4" s="16" t="b">
        <v>1</v>
      </c>
      <c r="P4" s="14"/>
      <c r="Q4" s="26"/>
    </row>
    <row r="5" spans="1:20" x14ac:dyDescent="0.3">
      <c r="B5" s="2"/>
      <c r="C5" s="6"/>
      <c r="D5" s="6"/>
      <c r="E5" s="6"/>
      <c r="F5"/>
      <c r="P5" s="13">
        <v>1</v>
      </c>
      <c r="Q5" s="27" t="s">
        <v>13</v>
      </c>
    </row>
    <row r="6" spans="1:20" x14ac:dyDescent="0.3">
      <c r="H6" t="s">
        <v>6</v>
      </c>
      <c r="I6" s="19">
        <f>VALUE('Reg Number Lookup'!B6)</f>
        <v>32554</v>
      </c>
      <c r="J6" s="1"/>
      <c r="P6" s="13">
        <v>2</v>
      </c>
      <c r="Q6" s="27" t="s">
        <v>18</v>
      </c>
    </row>
    <row r="7" spans="1:20" x14ac:dyDescent="0.3">
      <c r="H7" t="s">
        <v>8</v>
      </c>
      <c r="I7" s="18">
        <f>'Reg Number Lookup'!B7</f>
        <v>80000</v>
      </c>
      <c r="K7" s="20" t="s">
        <v>186</v>
      </c>
      <c r="L7" s="7"/>
      <c r="M7" s="21" t="str">
        <f>VLOOKUP(LEN(I7),$P$3:$Q$9,2,FALSE)</f>
        <v/>
      </c>
      <c r="P7" s="13">
        <v>3</v>
      </c>
      <c r="Q7" s="27" t="s">
        <v>21</v>
      </c>
    </row>
    <row r="8" spans="1:20" x14ac:dyDescent="0.3">
      <c r="H8" t="s">
        <v>9</v>
      </c>
      <c r="I8" s="8">
        <f>VALUE(CONCATENATE(TEXT(I6,0),M7,TEXT(I7,0)))</f>
        <v>3255480000</v>
      </c>
      <c r="J8" s="9"/>
      <c r="K8">
        <f>VALUE(I8)</f>
        <v>3255480000</v>
      </c>
      <c r="P8" s="13">
        <v>4</v>
      </c>
      <c r="Q8" s="27">
        <v>0</v>
      </c>
    </row>
    <row r="9" spans="1:20" x14ac:dyDescent="0.3">
      <c r="H9" t="s">
        <v>12</v>
      </c>
      <c r="I9" s="7">
        <f>IFERROR(DGET(H11:N122,1,H3:N4),"-")</f>
        <v>16</v>
      </c>
      <c r="J9" s="7"/>
      <c r="P9" s="15">
        <v>5</v>
      </c>
      <c r="Q9" s="28" t="s">
        <v>26</v>
      </c>
    </row>
    <row r="11" spans="1:20" x14ac:dyDescent="0.3">
      <c r="B11" t="s">
        <v>1</v>
      </c>
      <c r="C11" s="1" t="s">
        <v>14</v>
      </c>
      <c r="D11" t="s">
        <v>15</v>
      </c>
      <c r="E11" s="1" t="s">
        <v>16</v>
      </c>
      <c r="F11" s="2" t="s">
        <v>17</v>
      </c>
      <c r="G11" s="5"/>
      <c r="H11" s="5" t="s">
        <v>1</v>
      </c>
      <c r="I11" s="5" t="s">
        <v>2</v>
      </c>
      <c r="J11" s="5"/>
      <c r="K11" s="5" t="s">
        <v>3</v>
      </c>
      <c r="L11" s="5"/>
      <c r="M11" s="5" t="s">
        <v>4</v>
      </c>
      <c r="N11" s="5" t="s">
        <v>5</v>
      </c>
      <c r="O11" s="5"/>
      <c r="R11" s="3" t="s">
        <v>201</v>
      </c>
      <c r="S11" s="3" t="s">
        <v>202</v>
      </c>
      <c r="T11" s="3" t="s">
        <v>203</v>
      </c>
    </row>
    <row r="12" spans="1:20" x14ac:dyDescent="0.3">
      <c r="B12">
        <v>10</v>
      </c>
      <c r="C12" s="1" t="s">
        <v>19</v>
      </c>
      <c r="D12">
        <v>5603</v>
      </c>
      <c r="E12" s="1" t="s">
        <v>20</v>
      </c>
      <c r="F12" s="2">
        <v>16764</v>
      </c>
      <c r="H12">
        <v>10</v>
      </c>
      <c r="I12">
        <v>3010905603</v>
      </c>
      <c r="J12">
        <f t="shared" ref="J12:J43" si="0">VLOOKUP(LEN(D12),$P$3:$Q$9,2,FALSE)</f>
        <v>0</v>
      </c>
      <c r="K12">
        <v>3017416764</v>
      </c>
      <c r="L12" t="str">
        <f t="shared" ref="L12:L43" si="1">VLOOKUP(LEN(F12),$P$3:$Q$9,2,FALSE)</f>
        <v/>
      </c>
      <c r="M12" t="b">
        <f>I12&lt;=$I$8</f>
        <v>1</v>
      </c>
      <c r="N12" t="b">
        <f>K12&gt;=$I$8</f>
        <v>0</v>
      </c>
      <c r="R12" t="str">
        <f>IF(E12&gt;=C12,"-","Alert")</f>
        <v>-</v>
      </c>
      <c r="S12" t="str">
        <f>IF(F12&gt;=D12,"-","Alert")</f>
        <v>-</v>
      </c>
      <c r="T12" t="str">
        <f>IF(K12&gt;I12,"-","Alert")</f>
        <v>-</v>
      </c>
    </row>
    <row r="13" spans="1:20" x14ac:dyDescent="0.3">
      <c r="B13">
        <v>11</v>
      </c>
      <c r="C13" s="1" t="s">
        <v>22</v>
      </c>
      <c r="D13">
        <v>2390</v>
      </c>
      <c r="E13" s="1" t="s">
        <v>23</v>
      </c>
      <c r="F13" s="2">
        <v>99725</v>
      </c>
      <c r="H13">
        <v>11</v>
      </c>
      <c r="I13">
        <v>3017502390</v>
      </c>
      <c r="J13">
        <f t="shared" si="0"/>
        <v>0</v>
      </c>
      <c r="K13">
        <v>3058999725</v>
      </c>
      <c r="L13" t="str">
        <f t="shared" si="1"/>
        <v/>
      </c>
      <c r="M13" t="b">
        <f t="shared" ref="M13:M105" si="2">I13&lt;=$I$8</f>
        <v>1</v>
      </c>
      <c r="N13" t="b">
        <f t="shared" ref="N13:N105" si="3">K13&gt;=$I$8</f>
        <v>0</v>
      </c>
      <c r="R13" t="str">
        <f t="shared" ref="R13:R76" si="4">IF(E13&gt;=C13,"-","Alert")</f>
        <v>-</v>
      </c>
      <c r="S13" t="str">
        <f t="shared" ref="S13:S76" si="5">IF(F13&gt;=D13,"-","Alert")</f>
        <v>-</v>
      </c>
      <c r="T13" t="str">
        <f t="shared" ref="T13:T76" si="6">IF(K13&gt;I13,"-","Alert")</f>
        <v>-</v>
      </c>
    </row>
    <row r="14" spans="1:20" x14ac:dyDescent="0.3">
      <c r="B14">
        <v>12</v>
      </c>
      <c r="C14" s="1" t="s">
        <v>24</v>
      </c>
      <c r="D14">
        <v>262</v>
      </c>
      <c r="E14" s="1" t="s">
        <v>25</v>
      </c>
      <c r="F14" s="2">
        <v>97143</v>
      </c>
      <c r="H14">
        <v>12</v>
      </c>
      <c r="I14">
        <v>3059300262</v>
      </c>
      <c r="J14" t="str">
        <f t="shared" si="0"/>
        <v>00</v>
      </c>
      <c r="K14">
        <v>3107297143</v>
      </c>
      <c r="L14" t="str">
        <f t="shared" si="1"/>
        <v/>
      </c>
      <c r="M14" t="b">
        <f t="shared" si="2"/>
        <v>1</v>
      </c>
      <c r="N14" t="b">
        <f t="shared" si="3"/>
        <v>0</v>
      </c>
      <c r="R14" t="str">
        <f t="shared" si="4"/>
        <v>-</v>
      </c>
      <c r="S14" t="str">
        <f t="shared" si="5"/>
        <v>-</v>
      </c>
      <c r="T14" t="str">
        <f t="shared" si="6"/>
        <v>-</v>
      </c>
    </row>
    <row r="15" spans="1:20" x14ac:dyDescent="0.3">
      <c r="B15">
        <v>13</v>
      </c>
      <c r="C15" s="1" t="s">
        <v>27</v>
      </c>
      <c r="D15">
        <v>129</v>
      </c>
      <c r="E15" s="1" t="s">
        <v>28</v>
      </c>
      <c r="F15" s="2">
        <v>99977</v>
      </c>
      <c r="H15">
        <v>13</v>
      </c>
      <c r="I15">
        <v>3108400129</v>
      </c>
      <c r="J15" t="str">
        <f t="shared" si="0"/>
        <v>00</v>
      </c>
      <c r="K15">
        <v>3156099977</v>
      </c>
      <c r="L15" t="str">
        <f t="shared" si="1"/>
        <v/>
      </c>
      <c r="M15" t="b">
        <f t="shared" si="2"/>
        <v>1</v>
      </c>
      <c r="N15" t="b">
        <f t="shared" si="3"/>
        <v>0</v>
      </c>
      <c r="R15" t="str">
        <f t="shared" si="4"/>
        <v>-</v>
      </c>
      <c r="S15" t="str">
        <f t="shared" si="5"/>
        <v>-</v>
      </c>
      <c r="T15" t="str">
        <f t="shared" si="6"/>
        <v>-</v>
      </c>
    </row>
    <row r="16" spans="1:20" x14ac:dyDescent="0.3">
      <c r="B16">
        <v>14</v>
      </c>
      <c r="C16" s="1" t="s">
        <v>29</v>
      </c>
      <c r="D16">
        <v>494</v>
      </c>
      <c r="E16" s="1" t="s">
        <v>30</v>
      </c>
      <c r="F16" s="2">
        <v>99306</v>
      </c>
      <c r="H16">
        <v>14</v>
      </c>
      <c r="I16">
        <v>3156100494</v>
      </c>
      <c r="J16" t="str">
        <f t="shared" si="0"/>
        <v>00</v>
      </c>
      <c r="K16">
        <v>3191199306</v>
      </c>
      <c r="L16" t="str">
        <f t="shared" si="1"/>
        <v/>
      </c>
      <c r="M16" t="b">
        <f t="shared" si="2"/>
        <v>1</v>
      </c>
      <c r="N16" t="b">
        <f t="shared" si="3"/>
        <v>0</v>
      </c>
      <c r="R16" t="str">
        <f t="shared" si="4"/>
        <v>-</v>
      </c>
      <c r="S16" t="str">
        <f t="shared" si="5"/>
        <v>-</v>
      </c>
      <c r="T16" t="str">
        <f t="shared" si="6"/>
        <v>-</v>
      </c>
    </row>
    <row r="17" spans="2:20" x14ac:dyDescent="0.3">
      <c r="B17">
        <v>15</v>
      </c>
      <c r="C17" s="1" t="s">
        <v>31</v>
      </c>
      <c r="D17">
        <v>568</v>
      </c>
      <c r="E17" s="1" t="s">
        <v>32</v>
      </c>
      <c r="F17" s="2">
        <v>99804</v>
      </c>
      <c r="H17">
        <v>15</v>
      </c>
      <c r="I17">
        <v>3191600568</v>
      </c>
      <c r="J17" t="str">
        <f t="shared" si="0"/>
        <v>00</v>
      </c>
      <c r="K17">
        <v>3224699804</v>
      </c>
      <c r="L17" t="str">
        <f t="shared" si="1"/>
        <v/>
      </c>
      <c r="M17" t="b">
        <f t="shared" si="2"/>
        <v>1</v>
      </c>
      <c r="N17" t="b">
        <f t="shared" si="3"/>
        <v>0</v>
      </c>
      <c r="P17" s="10"/>
      <c r="R17" t="str">
        <f t="shared" si="4"/>
        <v>-</v>
      </c>
      <c r="S17" t="str">
        <f t="shared" si="5"/>
        <v>-</v>
      </c>
      <c r="T17" t="str">
        <f t="shared" si="6"/>
        <v>-</v>
      </c>
    </row>
    <row r="18" spans="2:20" x14ac:dyDescent="0.3">
      <c r="B18">
        <v>16</v>
      </c>
      <c r="C18" s="1" t="s">
        <v>33</v>
      </c>
      <c r="D18">
        <v>450</v>
      </c>
      <c r="E18" s="1" t="s">
        <v>34</v>
      </c>
      <c r="F18" s="2">
        <v>99686</v>
      </c>
      <c r="H18">
        <v>16</v>
      </c>
      <c r="I18">
        <v>3224800450</v>
      </c>
      <c r="J18" t="str">
        <f t="shared" si="0"/>
        <v>00</v>
      </c>
      <c r="K18">
        <v>3255499686</v>
      </c>
      <c r="L18" t="str">
        <f t="shared" si="1"/>
        <v/>
      </c>
      <c r="M18" t="b">
        <f t="shared" si="2"/>
        <v>1</v>
      </c>
      <c r="N18" t="b">
        <f t="shared" si="3"/>
        <v>1</v>
      </c>
      <c r="P18" s="10"/>
      <c r="R18" t="str">
        <f t="shared" si="4"/>
        <v>-</v>
      </c>
      <c r="S18" t="str">
        <f t="shared" si="5"/>
        <v>-</v>
      </c>
      <c r="T18" t="str">
        <f t="shared" si="6"/>
        <v>-</v>
      </c>
    </row>
    <row r="19" spans="2:20" x14ac:dyDescent="0.3">
      <c r="B19">
        <v>17</v>
      </c>
      <c r="C19" s="1" t="s">
        <v>35</v>
      </c>
      <c r="D19">
        <v>369</v>
      </c>
      <c r="E19" s="1" t="s">
        <v>36</v>
      </c>
      <c r="F19" s="2">
        <v>99986</v>
      </c>
      <c r="H19">
        <v>17</v>
      </c>
      <c r="I19">
        <v>3255500369</v>
      </c>
      <c r="J19" t="str">
        <f t="shared" si="0"/>
        <v>00</v>
      </c>
      <c r="K19">
        <v>3283599986</v>
      </c>
      <c r="L19" t="str">
        <f t="shared" si="1"/>
        <v/>
      </c>
      <c r="M19" t="b">
        <f t="shared" si="2"/>
        <v>0</v>
      </c>
      <c r="N19" t="b">
        <f t="shared" si="3"/>
        <v>1</v>
      </c>
      <c r="R19" t="str">
        <f t="shared" si="4"/>
        <v>-</v>
      </c>
      <c r="S19" t="str">
        <f t="shared" si="5"/>
        <v>-</v>
      </c>
      <c r="T19" t="str">
        <f t="shared" si="6"/>
        <v>-</v>
      </c>
    </row>
    <row r="20" spans="2:20" s="2" customFormat="1" x14ac:dyDescent="0.3">
      <c r="B20" s="11">
        <v>17</v>
      </c>
      <c r="C20" s="1" t="s">
        <v>7</v>
      </c>
      <c r="D20" s="11">
        <v>10000</v>
      </c>
      <c r="E20" s="1" t="s">
        <v>7</v>
      </c>
      <c r="F20" s="11">
        <v>99999</v>
      </c>
      <c r="H20">
        <v>17</v>
      </c>
      <c r="I20">
        <v>3283610000</v>
      </c>
      <c r="J20" t="str">
        <f t="shared" si="0"/>
        <v/>
      </c>
      <c r="K20">
        <v>3283699999</v>
      </c>
      <c r="L20" t="str">
        <f t="shared" si="1"/>
        <v/>
      </c>
      <c r="M20" t="b">
        <f t="shared" si="2"/>
        <v>0</v>
      </c>
      <c r="N20" t="b">
        <f t="shared" si="3"/>
        <v>1</v>
      </c>
      <c r="O20"/>
      <c r="R20" t="str">
        <f t="shared" si="4"/>
        <v>-</v>
      </c>
      <c r="S20" t="str">
        <f t="shared" si="5"/>
        <v>-</v>
      </c>
      <c r="T20" t="str">
        <f t="shared" si="6"/>
        <v>-</v>
      </c>
    </row>
    <row r="21" spans="2:20" s="2" customFormat="1" x14ac:dyDescent="0.3">
      <c r="B21" s="11">
        <v>18</v>
      </c>
      <c r="C21" s="1" t="s">
        <v>7</v>
      </c>
      <c r="D21" s="11">
        <v>1</v>
      </c>
      <c r="E21" s="1" t="s">
        <v>7</v>
      </c>
      <c r="F21" s="11">
        <v>9999</v>
      </c>
      <c r="H21">
        <v>18</v>
      </c>
      <c r="I21">
        <v>3283600001</v>
      </c>
      <c r="J21" t="str">
        <f t="shared" si="0"/>
        <v>0000</v>
      </c>
      <c r="K21">
        <v>3283609999</v>
      </c>
      <c r="L21">
        <f t="shared" si="1"/>
        <v>0</v>
      </c>
      <c r="M21" t="b">
        <f t="shared" si="2"/>
        <v>0</v>
      </c>
      <c r="N21" t="b">
        <f t="shared" si="3"/>
        <v>1</v>
      </c>
      <c r="O21"/>
      <c r="R21" t="str">
        <f t="shared" si="4"/>
        <v>-</v>
      </c>
      <c r="S21" t="str">
        <f t="shared" si="5"/>
        <v>-</v>
      </c>
      <c r="T21" t="str">
        <f t="shared" si="6"/>
        <v>-</v>
      </c>
    </row>
    <row r="22" spans="2:20" x14ac:dyDescent="0.3">
      <c r="B22">
        <v>18</v>
      </c>
      <c r="C22" s="1" t="s">
        <v>37</v>
      </c>
      <c r="D22">
        <v>646</v>
      </c>
      <c r="E22" s="1" t="s">
        <v>38</v>
      </c>
      <c r="F22" s="2">
        <v>99897</v>
      </c>
      <c r="H22">
        <v>18</v>
      </c>
      <c r="I22">
        <v>3283700646</v>
      </c>
      <c r="J22" t="str">
        <f t="shared" si="0"/>
        <v>00</v>
      </c>
      <c r="K22">
        <v>3316999897</v>
      </c>
      <c r="L22" t="str">
        <f t="shared" si="1"/>
        <v/>
      </c>
      <c r="M22" t="b">
        <f t="shared" si="2"/>
        <v>0</v>
      </c>
      <c r="N22" t="b">
        <f t="shared" si="3"/>
        <v>1</v>
      </c>
      <c r="R22" t="str">
        <f t="shared" si="4"/>
        <v>-</v>
      </c>
      <c r="S22" t="str">
        <f t="shared" si="5"/>
        <v>-</v>
      </c>
      <c r="T22" t="str">
        <f t="shared" si="6"/>
        <v>-</v>
      </c>
    </row>
    <row r="23" spans="2:20" x14ac:dyDescent="0.3">
      <c r="B23">
        <v>19</v>
      </c>
      <c r="C23" s="1" t="s">
        <v>39</v>
      </c>
      <c r="D23">
        <v>18</v>
      </c>
      <c r="E23" s="12" t="s">
        <v>40</v>
      </c>
      <c r="F23" s="2">
        <v>99977</v>
      </c>
      <c r="H23">
        <v>19</v>
      </c>
      <c r="I23">
        <v>3317000018</v>
      </c>
      <c r="J23" t="str">
        <f t="shared" si="0"/>
        <v>000</v>
      </c>
      <c r="K23">
        <v>3348599977</v>
      </c>
      <c r="L23" t="str">
        <f t="shared" si="1"/>
        <v/>
      </c>
      <c r="M23" t="b">
        <f t="shared" si="2"/>
        <v>0</v>
      </c>
      <c r="N23" t="b">
        <f t="shared" si="3"/>
        <v>1</v>
      </c>
      <c r="R23" t="str">
        <f t="shared" si="4"/>
        <v>-</v>
      </c>
      <c r="S23" t="str">
        <f t="shared" si="5"/>
        <v>-</v>
      </c>
      <c r="T23" t="str">
        <f t="shared" si="6"/>
        <v>-</v>
      </c>
    </row>
    <row r="24" spans="2:20" s="2" customFormat="1" x14ac:dyDescent="0.3">
      <c r="B24" s="11">
        <v>19</v>
      </c>
      <c r="C24" s="12" t="s">
        <v>41</v>
      </c>
      <c r="D24" s="11">
        <v>10000</v>
      </c>
      <c r="E24" s="12" t="s">
        <v>41</v>
      </c>
      <c r="F24" s="11">
        <v>99999</v>
      </c>
      <c r="H24">
        <v>19</v>
      </c>
      <c r="I24">
        <v>3348610000</v>
      </c>
      <c r="J24" t="str">
        <f t="shared" si="0"/>
        <v/>
      </c>
      <c r="K24">
        <v>3348699999</v>
      </c>
      <c r="L24" t="str">
        <f t="shared" si="1"/>
        <v/>
      </c>
      <c r="M24" t="b">
        <f t="shared" si="2"/>
        <v>0</v>
      </c>
      <c r="N24" t="b">
        <f t="shared" si="3"/>
        <v>1</v>
      </c>
      <c r="O24"/>
      <c r="R24" t="str">
        <f t="shared" si="4"/>
        <v>-</v>
      </c>
      <c r="S24" t="str">
        <f t="shared" si="5"/>
        <v>-</v>
      </c>
      <c r="T24" t="str">
        <f t="shared" si="6"/>
        <v>-</v>
      </c>
    </row>
    <row r="25" spans="2:20" s="2" customFormat="1" x14ac:dyDescent="0.3">
      <c r="B25" s="11">
        <v>20</v>
      </c>
      <c r="C25" s="12" t="s">
        <v>41</v>
      </c>
      <c r="D25" s="11">
        <v>1</v>
      </c>
      <c r="E25" s="12" t="s">
        <v>41</v>
      </c>
      <c r="F25" s="11">
        <v>9999</v>
      </c>
      <c r="H25">
        <v>20</v>
      </c>
      <c r="I25">
        <v>3348600001</v>
      </c>
      <c r="J25" t="str">
        <f t="shared" si="0"/>
        <v>0000</v>
      </c>
      <c r="K25">
        <v>3348609999</v>
      </c>
      <c r="L25">
        <f t="shared" si="1"/>
        <v>0</v>
      </c>
      <c r="M25" t="b">
        <f t="shared" si="2"/>
        <v>0</v>
      </c>
      <c r="N25" t="b">
        <f t="shared" si="3"/>
        <v>1</v>
      </c>
      <c r="O25"/>
      <c r="R25" t="str">
        <f t="shared" si="4"/>
        <v>-</v>
      </c>
      <c r="S25" t="str">
        <f t="shared" si="5"/>
        <v>-</v>
      </c>
      <c r="T25" t="str">
        <f t="shared" si="6"/>
        <v>-</v>
      </c>
    </row>
    <row r="26" spans="2:20" x14ac:dyDescent="0.3">
      <c r="B26">
        <v>20</v>
      </c>
      <c r="C26" s="12" t="s">
        <v>42</v>
      </c>
      <c r="D26">
        <v>25</v>
      </c>
      <c r="E26" s="1" t="s">
        <v>43</v>
      </c>
      <c r="F26" s="2">
        <v>99748</v>
      </c>
      <c r="H26">
        <v>20</v>
      </c>
      <c r="I26">
        <v>3348700025</v>
      </c>
      <c r="J26" t="str">
        <f t="shared" si="0"/>
        <v>000</v>
      </c>
      <c r="K26">
        <v>3378599748</v>
      </c>
      <c r="L26" t="str">
        <f t="shared" si="1"/>
        <v/>
      </c>
      <c r="M26" t="b">
        <f t="shared" si="2"/>
        <v>0</v>
      </c>
      <c r="N26" t="b">
        <f t="shared" si="3"/>
        <v>1</v>
      </c>
      <c r="R26" t="str">
        <f t="shared" si="4"/>
        <v>-</v>
      </c>
      <c r="S26" t="str">
        <f t="shared" si="5"/>
        <v>-</v>
      </c>
      <c r="T26" t="str">
        <f t="shared" si="6"/>
        <v>-</v>
      </c>
    </row>
    <row r="27" spans="2:20" x14ac:dyDescent="0.3">
      <c r="B27">
        <v>21</v>
      </c>
      <c r="C27" s="1" t="s">
        <v>44</v>
      </c>
      <c r="D27">
        <v>741</v>
      </c>
      <c r="E27" s="12" t="s">
        <v>45</v>
      </c>
      <c r="F27" s="2">
        <v>99993</v>
      </c>
      <c r="H27">
        <v>21</v>
      </c>
      <c r="I27">
        <v>3378800741</v>
      </c>
      <c r="J27" t="str">
        <f t="shared" si="0"/>
        <v>00</v>
      </c>
      <c r="K27">
        <v>3410099993</v>
      </c>
      <c r="L27" t="str">
        <f t="shared" si="1"/>
        <v/>
      </c>
      <c r="M27" t="b">
        <f t="shared" si="2"/>
        <v>0</v>
      </c>
      <c r="N27" t="b">
        <f t="shared" si="3"/>
        <v>1</v>
      </c>
      <c r="R27" t="str">
        <f t="shared" si="4"/>
        <v>-</v>
      </c>
      <c r="S27" t="str">
        <f t="shared" si="5"/>
        <v>-</v>
      </c>
      <c r="T27" t="str">
        <f t="shared" si="6"/>
        <v>-</v>
      </c>
    </row>
    <row r="28" spans="2:20" s="2" customFormat="1" x14ac:dyDescent="0.3">
      <c r="B28" s="11">
        <v>21</v>
      </c>
      <c r="C28" s="12" t="s">
        <v>46</v>
      </c>
      <c r="D28" s="11">
        <v>10000</v>
      </c>
      <c r="E28" s="12" t="s">
        <v>46</v>
      </c>
      <c r="F28" s="11">
        <v>99999</v>
      </c>
      <c r="H28">
        <v>21</v>
      </c>
      <c r="I28">
        <v>3410110000</v>
      </c>
      <c r="J28" t="str">
        <f t="shared" si="0"/>
        <v/>
      </c>
      <c r="K28">
        <v>3410199999</v>
      </c>
      <c r="L28" t="str">
        <f t="shared" si="1"/>
        <v/>
      </c>
      <c r="M28" t="b">
        <f t="shared" si="2"/>
        <v>0</v>
      </c>
      <c r="N28" t="b">
        <f t="shared" si="3"/>
        <v>1</v>
      </c>
      <c r="O28"/>
      <c r="R28" t="str">
        <f t="shared" si="4"/>
        <v>-</v>
      </c>
      <c r="S28" t="str">
        <f t="shared" si="5"/>
        <v>-</v>
      </c>
      <c r="T28" t="str">
        <f t="shared" si="6"/>
        <v>-</v>
      </c>
    </row>
    <row r="29" spans="2:20" s="2" customFormat="1" x14ac:dyDescent="0.3">
      <c r="B29" s="11">
        <v>22</v>
      </c>
      <c r="C29" s="12" t="s">
        <v>46</v>
      </c>
      <c r="D29" s="11">
        <v>1</v>
      </c>
      <c r="E29" s="12" t="s">
        <v>46</v>
      </c>
      <c r="F29" s="11">
        <v>9999</v>
      </c>
      <c r="H29">
        <v>22</v>
      </c>
      <c r="I29">
        <v>3410100001</v>
      </c>
      <c r="J29" t="str">
        <f t="shared" si="0"/>
        <v>0000</v>
      </c>
      <c r="K29">
        <v>3410109999</v>
      </c>
      <c r="L29">
        <f t="shared" si="1"/>
        <v>0</v>
      </c>
      <c r="M29" t="b">
        <f t="shared" si="2"/>
        <v>0</v>
      </c>
      <c r="N29" t="b">
        <f t="shared" si="3"/>
        <v>1</v>
      </c>
      <c r="O29"/>
      <c r="R29" t="str">
        <f t="shared" si="4"/>
        <v>-</v>
      </c>
      <c r="S29" t="str">
        <f t="shared" si="5"/>
        <v>-</v>
      </c>
      <c r="T29" t="str">
        <f t="shared" si="6"/>
        <v>-</v>
      </c>
    </row>
    <row r="30" spans="2:20" x14ac:dyDescent="0.3">
      <c r="B30">
        <v>22</v>
      </c>
      <c r="C30" s="12" t="s">
        <v>47</v>
      </c>
      <c r="D30">
        <v>215</v>
      </c>
      <c r="E30" s="1" t="s">
        <v>48</v>
      </c>
      <c r="F30" s="2">
        <v>99824</v>
      </c>
      <c r="H30">
        <v>22</v>
      </c>
      <c r="I30">
        <v>3410200215</v>
      </c>
      <c r="J30" t="str">
        <f t="shared" si="0"/>
        <v>00</v>
      </c>
      <c r="K30">
        <v>3440499824</v>
      </c>
      <c r="L30" t="str">
        <f t="shared" si="1"/>
        <v/>
      </c>
      <c r="M30" t="b">
        <f t="shared" si="2"/>
        <v>0</v>
      </c>
      <c r="N30" t="b">
        <f t="shared" si="3"/>
        <v>1</v>
      </c>
      <c r="R30" t="str">
        <f t="shared" si="4"/>
        <v>-</v>
      </c>
      <c r="S30" t="str">
        <f t="shared" si="5"/>
        <v>-</v>
      </c>
      <c r="T30" t="str">
        <f t="shared" si="6"/>
        <v>-</v>
      </c>
    </row>
    <row r="31" spans="2:20" x14ac:dyDescent="0.3">
      <c r="B31">
        <v>23</v>
      </c>
      <c r="C31" s="1" t="s">
        <v>49</v>
      </c>
      <c r="D31">
        <v>354</v>
      </c>
      <c r="E31" s="1" t="s">
        <v>50</v>
      </c>
      <c r="F31" s="2">
        <v>99946</v>
      </c>
      <c r="H31">
        <v>23</v>
      </c>
      <c r="I31">
        <v>3440700354</v>
      </c>
      <c r="J31" t="str">
        <f t="shared" si="0"/>
        <v>00</v>
      </c>
      <c r="K31">
        <v>3468199946</v>
      </c>
      <c r="L31" t="str">
        <f t="shared" si="1"/>
        <v/>
      </c>
      <c r="M31" t="b">
        <f t="shared" si="2"/>
        <v>0</v>
      </c>
      <c r="N31" t="b">
        <f t="shared" si="3"/>
        <v>1</v>
      </c>
      <c r="R31" t="str">
        <f t="shared" si="4"/>
        <v>-</v>
      </c>
      <c r="S31" t="str">
        <f t="shared" si="5"/>
        <v>-</v>
      </c>
      <c r="T31" t="str">
        <f t="shared" si="6"/>
        <v>-</v>
      </c>
    </row>
    <row r="32" spans="2:20" x14ac:dyDescent="0.3">
      <c r="B32">
        <v>24</v>
      </c>
      <c r="C32" s="1" t="s">
        <v>51</v>
      </c>
      <c r="D32">
        <v>25</v>
      </c>
      <c r="E32" s="12" t="s">
        <v>52</v>
      </c>
      <c r="F32" s="2">
        <v>99966</v>
      </c>
      <c r="H32">
        <v>24</v>
      </c>
      <c r="I32">
        <v>3468200025</v>
      </c>
      <c r="J32" t="str">
        <f t="shared" si="0"/>
        <v>000</v>
      </c>
      <c r="K32">
        <v>3497799966</v>
      </c>
      <c r="L32" t="str">
        <f t="shared" si="1"/>
        <v/>
      </c>
      <c r="M32" t="b">
        <f t="shared" si="2"/>
        <v>0</v>
      </c>
      <c r="N32" t="b">
        <f t="shared" si="3"/>
        <v>1</v>
      </c>
      <c r="R32" t="str">
        <f t="shared" si="4"/>
        <v>-</v>
      </c>
      <c r="S32" t="str">
        <f t="shared" si="5"/>
        <v>-</v>
      </c>
      <c r="T32" t="str">
        <f t="shared" si="6"/>
        <v>-</v>
      </c>
    </row>
    <row r="33" spans="2:20" s="2" customFormat="1" x14ac:dyDescent="0.3">
      <c r="B33" s="11">
        <v>24</v>
      </c>
      <c r="C33" s="12" t="s">
        <v>53</v>
      </c>
      <c r="D33" s="11">
        <v>10000</v>
      </c>
      <c r="E33" s="12" t="s">
        <v>53</v>
      </c>
      <c r="F33" s="11">
        <v>99999</v>
      </c>
      <c r="H33">
        <v>24</v>
      </c>
      <c r="I33">
        <v>3497810000</v>
      </c>
      <c r="J33" t="str">
        <f t="shared" si="0"/>
        <v/>
      </c>
      <c r="K33">
        <v>3497899999</v>
      </c>
      <c r="L33" t="str">
        <f t="shared" si="1"/>
        <v/>
      </c>
      <c r="M33" t="b">
        <f t="shared" si="2"/>
        <v>0</v>
      </c>
      <c r="N33" t="b">
        <f t="shared" si="3"/>
        <v>1</v>
      </c>
      <c r="O33"/>
      <c r="R33" t="str">
        <f t="shared" si="4"/>
        <v>-</v>
      </c>
      <c r="S33" t="str">
        <f t="shared" si="5"/>
        <v>-</v>
      </c>
      <c r="T33" t="str">
        <f t="shared" si="6"/>
        <v>-</v>
      </c>
    </row>
    <row r="34" spans="2:20" s="2" customFormat="1" x14ac:dyDescent="0.3">
      <c r="B34" s="11">
        <v>25</v>
      </c>
      <c r="C34" s="12" t="s">
        <v>53</v>
      </c>
      <c r="D34" s="11">
        <v>1</v>
      </c>
      <c r="E34" s="12" t="s">
        <v>53</v>
      </c>
      <c r="F34" s="11">
        <v>9999</v>
      </c>
      <c r="H34">
        <v>25</v>
      </c>
      <c r="I34">
        <v>3497800001</v>
      </c>
      <c r="J34" t="str">
        <f t="shared" si="0"/>
        <v>0000</v>
      </c>
      <c r="K34">
        <v>3497809999</v>
      </c>
      <c r="L34">
        <f t="shared" si="1"/>
        <v>0</v>
      </c>
      <c r="M34" t="b">
        <f t="shared" si="2"/>
        <v>0</v>
      </c>
      <c r="N34" t="b">
        <f t="shared" si="3"/>
        <v>1</v>
      </c>
      <c r="O34"/>
      <c r="R34" t="str">
        <f t="shared" si="4"/>
        <v>-</v>
      </c>
      <c r="S34" t="str">
        <f t="shared" si="5"/>
        <v>-</v>
      </c>
      <c r="T34" t="str">
        <f t="shared" si="6"/>
        <v>-</v>
      </c>
    </row>
    <row r="35" spans="2:20" x14ac:dyDescent="0.3">
      <c r="B35">
        <v>25</v>
      </c>
      <c r="C35" s="12" t="s">
        <v>54</v>
      </c>
      <c r="D35">
        <v>63</v>
      </c>
      <c r="E35" s="1" t="s">
        <v>55</v>
      </c>
      <c r="F35" s="2">
        <v>16836</v>
      </c>
      <c r="H35">
        <v>25</v>
      </c>
      <c r="I35">
        <v>3497900063</v>
      </c>
      <c r="J35" t="str">
        <f t="shared" si="0"/>
        <v>000</v>
      </c>
      <c r="K35">
        <v>3499816836</v>
      </c>
      <c r="L35" t="str">
        <f t="shared" si="1"/>
        <v/>
      </c>
      <c r="M35" t="b">
        <f t="shared" si="2"/>
        <v>0</v>
      </c>
      <c r="N35" t="b">
        <f t="shared" si="3"/>
        <v>1</v>
      </c>
      <c r="R35" t="str">
        <f t="shared" si="4"/>
        <v>-</v>
      </c>
      <c r="S35" t="str">
        <f t="shared" si="5"/>
        <v>-</v>
      </c>
      <c r="T35" t="str">
        <f t="shared" si="6"/>
        <v>-</v>
      </c>
    </row>
    <row r="36" spans="2:20" x14ac:dyDescent="0.3">
      <c r="B36">
        <v>26</v>
      </c>
      <c r="C36" s="1" t="s">
        <v>56</v>
      </c>
      <c r="D36">
        <v>6991</v>
      </c>
      <c r="E36" s="1" t="s">
        <v>57</v>
      </c>
      <c r="F36" s="2">
        <v>99868</v>
      </c>
      <c r="H36">
        <v>26</v>
      </c>
      <c r="I36">
        <v>3499906991</v>
      </c>
      <c r="J36">
        <f t="shared" si="0"/>
        <v>0</v>
      </c>
      <c r="K36">
        <v>3522099868</v>
      </c>
      <c r="L36" t="str">
        <f t="shared" si="1"/>
        <v/>
      </c>
      <c r="M36" t="b">
        <f t="shared" si="2"/>
        <v>0</v>
      </c>
      <c r="N36" t="b">
        <f t="shared" si="3"/>
        <v>1</v>
      </c>
      <c r="R36" t="str">
        <f t="shared" si="4"/>
        <v>-</v>
      </c>
      <c r="S36" t="str">
        <f t="shared" si="5"/>
        <v>-</v>
      </c>
      <c r="T36" t="str">
        <f t="shared" si="6"/>
        <v>-</v>
      </c>
    </row>
    <row r="37" spans="2:20" x14ac:dyDescent="0.3">
      <c r="B37">
        <v>27</v>
      </c>
      <c r="C37" s="1" t="s">
        <v>58</v>
      </c>
      <c r="D37">
        <v>61</v>
      </c>
      <c r="E37" s="12" t="s">
        <v>59</v>
      </c>
      <c r="F37" s="2">
        <v>99975</v>
      </c>
      <c r="H37">
        <v>27</v>
      </c>
      <c r="I37">
        <v>3522100061</v>
      </c>
      <c r="J37" t="str">
        <f t="shared" si="0"/>
        <v>000</v>
      </c>
      <c r="K37">
        <v>3551399975</v>
      </c>
      <c r="L37" t="str">
        <f t="shared" si="1"/>
        <v/>
      </c>
      <c r="M37" t="b">
        <f t="shared" si="2"/>
        <v>0</v>
      </c>
      <c r="N37" t="b">
        <f t="shared" si="3"/>
        <v>1</v>
      </c>
      <c r="R37" t="str">
        <f t="shared" si="4"/>
        <v>-</v>
      </c>
      <c r="S37" t="str">
        <f t="shared" si="5"/>
        <v>-</v>
      </c>
      <c r="T37" t="str">
        <f t="shared" si="6"/>
        <v>-</v>
      </c>
    </row>
    <row r="38" spans="2:20" s="2" customFormat="1" x14ac:dyDescent="0.3">
      <c r="B38" s="11">
        <v>27</v>
      </c>
      <c r="C38" s="12" t="s">
        <v>60</v>
      </c>
      <c r="D38" s="11">
        <v>10000</v>
      </c>
      <c r="E38" s="12" t="s">
        <v>60</v>
      </c>
      <c r="F38" s="11">
        <v>99999</v>
      </c>
      <c r="H38">
        <v>27</v>
      </c>
      <c r="I38">
        <v>3551410000</v>
      </c>
      <c r="J38" t="str">
        <f t="shared" si="0"/>
        <v/>
      </c>
      <c r="K38">
        <v>3551499999</v>
      </c>
      <c r="L38" t="str">
        <f t="shared" si="1"/>
        <v/>
      </c>
      <c r="M38" t="b">
        <f t="shared" si="2"/>
        <v>0</v>
      </c>
      <c r="N38" t="b">
        <f t="shared" si="3"/>
        <v>1</v>
      </c>
      <c r="O38"/>
      <c r="R38" t="str">
        <f t="shared" si="4"/>
        <v>-</v>
      </c>
      <c r="S38" t="str">
        <f t="shared" si="5"/>
        <v>-</v>
      </c>
      <c r="T38" t="str">
        <f t="shared" si="6"/>
        <v>-</v>
      </c>
    </row>
    <row r="39" spans="2:20" s="2" customFormat="1" x14ac:dyDescent="0.3">
      <c r="B39" s="11">
        <v>28</v>
      </c>
      <c r="C39" s="12" t="s">
        <v>60</v>
      </c>
      <c r="D39" s="11">
        <v>1</v>
      </c>
      <c r="E39" s="12" t="s">
        <v>60</v>
      </c>
      <c r="F39" s="11">
        <v>9999</v>
      </c>
      <c r="H39">
        <v>28</v>
      </c>
      <c r="I39">
        <v>3551400001</v>
      </c>
      <c r="J39" t="str">
        <f t="shared" si="0"/>
        <v>0000</v>
      </c>
      <c r="K39">
        <v>3551409999</v>
      </c>
      <c r="L39">
        <f t="shared" si="1"/>
        <v>0</v>
      </c>
      <c r="M39" t="b">
        <f t="shared" si="2"/>
        <v>0</v>
      </c>
      <c r="N39" t="b">
        <f t="shared" si="3"/>
        <v>1</v>
      </c>
      <c r="O39"/>
      <c r="R39" t="str">
        <f t="shared" si="4"/>
        <v>-</v>
      </c>
      <c r="S39" t="str">
        <f t="shared" si="5"/>
        <v>-</v>
      </c>
      <c r="T39" t="str">
        <f t="shared" si="6"/>
        <v>-</v>
      </c>
    </row>
    <row r="40" spans="2:20" x14ac:dyDescent="0.3">
      <c r="B40">
        <v>28</v>
      </c>
      <c r="C40" s="12" t="s">
        <v>61</v>
      </c>
      <c r="D40">
        <v>23</v>
      </c>
      <c r="E40" s="1" t="s">
        <v>62</v>
      </c>
      <c r="F40" s="2">
        <v>99968</v>
      </c>
      <c r="H40">
        <v>28</v>
      </c>
      <c r="I40">
        <v>3551500023</v>
      </c>
      <c r="J40" t="str">
        <f t="shared" si="0"/>
        <v>000</v>
      </c>
      <c r="K40">
        <v>3581199968</v>
      </c>
      <c r="L40" t="str">
        <f t="shared" si="1"/>
        <v/>
      </c>
      <c r="M40" t="b">
        <f t="shared" si="2"/>
        <v>0</v>
      </c>
      <c r="N40" t="b">
        <f t="shared" si="3"/>
        <v>1</v>
      </c>
      <c r="R40" t="str">
        <f t="shared" si="4"/>
        <v>-</v>
      </c>
      <c r="S40" t="str">
        <f t="shared" si="5"/>
        <v>-</v>
      </c>
      <c r="T40" t="str">
        <f t="shared" si="6"/>
        <v>-</v>
      </c>
    </row>
    <row r="41" spans="2:20" x14ac:dyDescent="0.3">
      <c r="B41">
        <v>29</v>
      </c>
      <c r="C41" s="1" t="s">
        <v>63</v>
      </c>
      <c r="D41">
        <v>36</v>
      </c>
      <c r="E41" s="12" t="s">
        <v>64</v>
      </c>
      <c r="F41" s="2">
        <v>99996</v>
      </c>
      <c r="H41">
        <v>29</v>
      </c>
      <c r="I41">
        <v>3581400036</v>
      </c>
      <c r="J41" t="str">
        <f t="shared" si="0"/>
        <v>000</v>
      </c>
      <c r="K41">
        <v>3613699996</v>
      </c>
      <c r="L41" t="str">
        <f t="shared" si="1"/>
        <v/>
      </c>
      <c r="M41" t="b">
        <f t="shared" si="2"/>
        <v>0</v>
      </c>
      <c r="N41" t="b">
        <f t="shared" si="3"/>
        <v>1</v>
      </c>
      <c r="R41" t="str">
        <f t="shared" si="4"/>
        <v>-</v>
      </c>
      <c r="S41" t="str">
        <f t="shared" si="5"/>
        <v>-</v>
      </c>
      <c r="T41" t="str">
        <f t="shared" si="6"/>
        <v>-</v>
      </c>
    </row>
    <row r="42" spans="2:20" s="2" customFormat="1" x14ac:dyDescent="0.3">
      <c r="B42" s="11">
        <v>29</v>
      </c>
      <c r="C42" s="12" t="s">
        <v>65</v>
      </c>
      <c r="D42" s="11">
        <v>10000</v>
      </c>
      <c r="E42" s="12" t="s">
        <v>65</v>
      </c>
      <c r="F42" s="11">
        <v>99999</v>
      </c>
      <c r="H42">
        <v>29</v>
      </c>
      <c r="I42">
        <v>3613710000</v>
      </c>
      <c r="J42" t="str">
        <f t="shared" si="0"/>
        <v/>
      </c>
      <c r="K42">
        <v>3613799999</v>
      </c>
      <c r="L42" t="str">
        <f t="shared" si="1"/>
        <v/>
      </c>
      <c r="M42" t="b">
        <f t="shared" si="2"/>
        <v>0</v>
      </c>
      <c r="N42" t="b">
        <f t="shared" si="3"/>
        <v>1</v>
      </c>
      <c r="O42"/>
      <c r="R42" t="str">
        <f t="shared" si="4"/>
        <v>-</v>
      </c>
      <c r="S42" t="str">
        <f t="shared" si="5"/>
        <v>-</v>
      </c>
      <c r="T42" t="str">
        <f t="shared" si="6"/>
        <v>-</v>
      </c>
    </row>
    <row r="43" spans="2:20" s="2" customFormat="1" x14ac:dyDescent="0.3">
      <c r="B43" s="11">
        <v>30</v>
      </c>
      <c r="C43" s="12" t="s">
        <v>65</v>
      </c>
      <c r="D43" s="11">
        <v>1</v>
      </c>
      <c r="E43" s="12" t="s">
        <v>65</v>
      </c>
      <c r="F43" s="11">
        <v>9999</v>
      </c>
      <c r="H43">
        <v>30</v>
      </c>
      <c r="I43">
        <v>3613700001</v>
      </c>
      <c r="J43" t="str">
        <f t="shared" si="0"/>
        <v>0000</v>
      </c>
      <c r="K43">
        <v>3613709999</v>
      </c>
      <c r="L43">
        <f t="shared" si="1"/>
        <v>0</v>
      </c>
      <c r="M43" t="b">
        <f t="shared" si="2"/>
        <v>0</v>
      </c>
      <c r="N43" t="b">
        <f t="shared" si="3"/>
        <v>1</v>
      </c>
      <c r="O43"/>
      <c r="R43" t="str">
        <f t="shared" si="4"/>
        <v>-</v>
      </c>
      <c r="S43" t="str">
        <f t="shared" si="5"/>
        <v>-</v>
      </c>
      <c r="T43" t="str">
        <f t="shared" si="6"/>
        <v>-</v>
      </c>
    </row>
    <row r="44" spans="2:20" x14ac:dyDescent="0.3">
      <c r="B44">
        <v>30</v>
      </c>
      <c r="C44" s="12" t="s">
        <v>66</v>
      </c>
      <c r="D44">
        <v>28</v>
      </c>
      <c r="E44" s="12" t="s">
        <v>67</v>
      </c>
      <c r="F44" s="2">
        <v>99960</v>
      </c>
      <c r="H44">
        <v>30</v>
      </c>
      <c r="I44">
        <v>3613800028</v>
      </c>
      <c r="J44" t="str">
        <f t="shared" ref="J44:J75" si="7">VLOOKUP(LEN(D44),$P$3:$Q$9,2,FALSE)</f>
        <v>000</v>
      </c>
      <c r="K44">
        <v>3643799960</v>
      </c>
      <c r="L44" t="str">
        <f t="shared" ref="L44:L75" si="8">VLOOKUP(LEN(F44),$P$3:$Q$9,2,FALSE)</f>
        <v/>
      </c>
      <c r="M44" t="b">
        <f t="shared" si="2"/>
        <v>0</v>
      </c>
      <c r="N44" t="b">
        <f t="shared" si="3"/>
        <v>1</v>
      </c>
      <c r="R44" t="str">
        <f t="shared" si="4"/>
        <v>-</v>
      </c>
      <c r="S44" t="str">
        <f t="shared" si="5"/>
        <v>-</v>
      </c>
      <c r="T44" t="str">
        <f t="shared" si="6"/>
        <v>-</v>
      </c>
    </row>
    <row r="45" spans="2:20" s="2" customFormat="1" x14ac:dyDescent="0.3">
      <c r="B45" s="11">
        <v>30</v>
      </c>
      <c r="C45" s="12" t="s">
        <v>68</v>
      </c>
      <c r="D45" s="11">
        <v>10000</v>
      </c>
      <c r="E45" s="12" t="s">
        <v>68</v>
      </c>
      <c r="F45" s="11">
        <v>99999</v>
      </c>
      <c r="H45">
        <v>30</v>
      </c>
      <c r="I45">
        <v>3643810000</v>
      </c>
      <c r="J45" t="str">
        <f t="shared" si="7"/>
        <v/>
      </c>
      <c r="K45">
        <v>3643899999</v>
      </c>
      <c r="L45" t="str">
        <f t="shared" si="8"/>
        <v/>
      </c>
      <c r="M45" t="b">
        <f t="shared" si="2"/>
        <v>0</v>
      </c>
      <c r="N45" t="b">
        <f t="shared" si="3"/>
        <v>1</v>
      </c>
      <c r="O45"/>
      <c r="R45" t="str">
        <f t="shared" si="4"/>
        <v>-</v>
      </c>
      <c r="S45" t="str">
        <f t="shared" si="5"/>
        <v>-</v>
      </c>
      <c r="T45" t="str">
        <f t="shared" si="6"/>
        <v>-</v>
      </c>
    </row>
    <row r="46" spans="2:20" s="2" customFormat="1" x14ac:dyDescent="0.3">
      <c r="B46" s="11">
        <v>31</v>
      </c>
      <c r="C46" s="12" t="s">
        <v>68</v>
      </c>
      <c r="D46" s="11">
        <v>1</v>
      </c>
      <c r="E46" s="12" t="s">
        <v>68</v>
      </c>
      <c r="F46" s="11">
        <v>9999</v>
      </c>
      <c r="H46">
        <v>31</v>
      </c>
      <c r="I46">
        <v>3643800001</v>
      </c>
      <c r="J46" t="str">
        <f t="shared" si="7"/>
        <v>0000</v>
      </c>
      <c r="K46">
        <v>3643809999</v>
      </c>
      <c r="L46">
        <f t="shared" si="8"/>
        <v>0</v>
      </c>
      <c r="M46" t="b">
        <f t="shared" si="2"/>
        <v>0</v>
      </c>
      <c r="N46" t="b">
        <f t="shared" si="3"/>
        <v>1</v>
      </c>
      <c r="O46"/>
      <c r="R46" t="str">
        <f t="shared" si="4"/>
        <v>-</v>
      </c>
      <c r="S46" t="str">
        <f t="shared" si="5"/>
        <v>-</v>
      </c>
      <c r="T46" t="str">
        <f t="shared" si="6"/>
        <v>-</v>
      </c>
    </row>
    <row r="47" spans="2:20" x14ac:dyDescent="0.3">
      <c r="B47">
        <v>31</v>
      </c>
      <c r="C47" s="12" t="s">
        <v>69</v>
      </c>
      <c r="D47">
        <v>83</v>
      </c>
      <c r="E47" s="1" t="s">
        <v>70</v>
      </c>
      <c r="F47" s="2">
        <v>17135</v>
      </c>
      <c r="H47">
        <v>31</v>
      </c>
      <c r="I47">
        <v>3643900083</v>
      </c>
      <c r="J47" t="str">
        <f t="shared" si="7"/>
        <v>000</v>
      </c>
      <c r="K47">
        <v>3649317135</v>
      </c>
      <c r="L47" t="str">
        <f t="shared" si="8"/>
        <v/>
      </c>
      <c r="M47" t="b">
        <f t="shared" si="2"/>
        <v>0</v>
      </c>
      <c r="N47" t="b">
        <f t="shared" si="3"/>
        <v>1</v>
      </c>
      <c r="R47" t="str">
        <f t="shared" si="4"/>
        <v>-</v>
      </c>
      <c r="S47" t="str">
        <f t="shared" si="5"/>
        <v>-</v>
      </c>
      <c r="T47" t="str">
        <f t="shared" si="6"/>
        <v>-</v>
      </c>
    </row>
    <row r="48" spans="2:20" x14ac:dyDescent="0.3">
      <c r="B48">
        <v>32</v>
      </c>
      <c r="C48" s="1" t="s">
        <v>71</v>
      </c>
      <c r="D48">
        <v>17075</v>
      </c>
      <c r="E48" s="12" t="s">
        <v>72</v>
      </c>
      <c r="F48" s="2">
        <v>99992</v>
      </c>
      <c r="H48">
        <v>32</v>
      </c>
      <c r="I48">
        <v>3649417075</v>
      </c>
      <c r="J48" t="str">
        <f t="shared" si="7"/>
        <v/>
      </c>
      <c r="K48">
        <v>3677499992</v>
      </c>
      <c r="L48" t="str">
        <f t="shared" si="8"/>
        <v/>
      </c>
      <c r="M48" t="b">
        <f t="shared" si="2"/>
        <v>0</v>
      </c>
      <c r="N48" t="b">
        <f t="shared" si="3"/>
        <v>1</v>
      </c>
      <c r="R48" t="str">
        <f t="shared" si="4"/>
        <v>-</v>
      </c>
      <c r="S48" t="str">
        <f t="shared" si="5"/>
        <v>-</v>
      </c>
      <c r="T48" t="str">
        <f t="shared" si="6"/>
        <v>-</v>
      </c>
    </row>
    <row r="49" spans="2:20" s="2" customFormat="1" x14ac:dyDescent="0.3">
      <c r="B49" s="11">
        <v>32</v>
      </c>
      <c r="C49" s="12" t="s">
        <v>73</v>
      </c>
      <c r="D49" s="11">
        <v>10000</v>
      </c>
      <c r="E49" s="12" t="s">
        <v>73</v>
      </c>
      <c r="F49" s="11">
        <v>99999</v>
      </c>
      <c r="H49">
        <v>32</v>
      </c>
      <c r="I49">
        <v>3677510000</v>
      </c>
      <c r="J49" t="str">
        <f t="shared" si="7"/>
        <v/>
      </c>
      <c r="K49">
        <v>3677599999</v>
      </c>
      <c r="L49" t="str">
        <f t="shared" si="8"/>
        <v/>
      </c>
      <c r="M49" t="b">
        <f t="shared" si="2"/>
        <v>0</v>
      </c>
      <c r="N49" t="b">
        <f t="shared" si="3"/>
        <v>1</v>
      </c>
      <c r="O49"/>
      <c r="R49" t="str">
        <f t="shared" si="4"/>
        <v>-</v>
      </c>
      <c r="S49" t="str">
        <f t="shared" si="5"/>
        <v>-</v>
      </c>
      <c r="T49" t="str">
        <f t="shared" si="6"/>
        <v>-</v>
      </c>
    </row>
    <row r="50" spans="2:20" s="2" customFormat="1" x14ac:dyDescent="0.3">
      <c r="B50" s="11">
        <v>33</v>
      </c>
      <c r="C50" s="12" t="s">
        <v>73</v>
      </c>
      <c r="D50" s="11">
        <v>1</v>
      </c>
      <c r="E50" s="12" t="s">
        <v>73</v>
      </c>
      <c r="F50" s="11">
        <v>9999</v>
      </c>
      <c r="H50">
        <v>33</v>
      </c>
      <c r="I50">
        <v>3677500001</v>
      </c>
      <c r="J50" t="str">
        <f t="shared" si="7"/>
        <v>0000</v>
      </c>
      <c r="K50">
        <v>3677509999</v>
      </c>
      <c r="L50">
        <f t="shared" si="8"/>
        <v>0</v>
      </c>
      <c r="M50" t="b">
        <f t="shared" si="2"/>
        <v>0</v>
      </c>
      <c r="N50" t="b">
        <f t="shared" si="3"/>
        <v>1</v>
      </c>
      <c r="O50"/>
      <c r="R50" t="str">
        <f t="shared" si="4"/>
        <v>-</v>
      </c>
      <c r="S50" t="str">
        <f t="shared" si="5"/>
        <v>-</v>
      </c>
      <c r="T50" t="str">
        <f t="shared" si="6"/>
        <v>-</v>
      </c>
    </row>
    <row r="51" spans="2:20" x14ac:dyDescent="0.3">
      <c r="B51">
        <v>33</v>
      </c>
      <c r="C51" s="12" t="s">
        <v>74</v>
      </c>
      <c r="D51">
        <v>8</v>
      </c>
      <c r="E51" s="1" t="s">
        <v>75</v>
      </c>
      <c r="F51" s="2">
        <v>57744</v>
      </c>
      <c r="H51">
        <v>33</v>
      </c>
      <c r="I51">
        <v>3677600008</v>
      </c>
      <c r="J51" t="str">
        <f t="shared" si="7"/>
        <v>0000</v>
      </c>
      <c r="K51">
        <v>3699157744</v>
      </c>
      <c r="L51" t="str">
        <f t="shared" si="8"/>
        <v/>
      </c>
      <c r="M51" t="b">
        <f t="shared" si="2"/>
        <v>0</v>
      </c>
      <c r="N51" t="b">
        <f t="shared" si="3"/>
        <v>1</v>
      </c>
      <c r="R51" t="str">
        <f t="shared" si="4"/>
        <v>-</v>
      </c>
      <c r="S51" t="str">
        <f t="shared" si="5"/>
        <v>-</v>
      </c>
      <c r="T51" t="str">
        <f t="shared" si="6"/>
        <v>-</v>
      </c>
    </row>
    <row r="52" spans="2:20" x14ac:dyDescent="0.3">
      <c r="B52">
        <v>34</v>
      </c>
      <c r="C52" s="1" t="s">
        <v>76</v>
      </c>
      <c r="D52">
        <v>56074</v>
      </c>
      <c r="E52" s="1" t="s">
        <v>77</v>
      </c>
      <c r="F52" s="2">
        <v>99893</v>
      </c>
      <c r="H52">
        <v>34</v>
      </c>
      <c r="I52">
        <v>3699256074</v>
      </c>
      <c r="J52" t="str">
        <f t="shared" si="7"/>
        <v/>
      </c>
      <c r="K52">
        <v>3713399893</v>
      </c>
      <c r="L52" t="str">
        <f t="shared" si="8"/>
        <v/>
      </c>
      <c r="M52" t="b">
        <f t="shared" si="2"/>
        <v>0</v>
      </c>
      <c r="N52" t="b">
        <f t="shared" si="3"/>
        <v>1</v>
      </c>
      <c r="R52" t="str">
        <f t="shared" si="4"/>
        <v>-</v>
      </c>
      <c r="S52" t="str">
        <f t="shared" si="5"/>
        <v>-</v>
      </c>
      <c r="T52" t="str">
        <f t="shared" si="6"/>
        <v>-</v>
      </c>
    </row>
    <row r="53" spans="2:20" x14ac:dyDescent="0.3">
      <c r="B53">
        <v>35</v>
      </c>
      <c r="C53" s="1" t="s">
        <v>78</v>
      </c>
      <c r="D53">
        <v>6</v>
      </c>
      <c r="E53" s="1" t="s">
        <v>79</v>
      </c>
      <c r="F53" s="2">
        <v>99990</v>
      </c>
      <c r="H53">
        <v>35</v>
      </c>
      <c r="I53">
        <v>3713400006</v>
      </c>
      <c r="J53" t="str">
        <f t="shared" si="7"/>
        <v>0000</v>
      </c>
      <c r="K53">
        <v>3746399990</v>
      </c>
      <c r="L53" t="str">
        <f t="shared" si="8"/>
        <v/>
      </c>
      <c r="M53" t="b">
        <f t="shared" si="2"/>
        <v>0</v>
      </c>
      <c r="N53" t="b">
        <f t="shared" si="3"/>
        <v>1</v>
      </c>
      <c r="R53" t="str">
        <f t="shared" si="4"/>
        <v>-</v>
      </c>
      <c r="S53" t="str">
        <f t="shared" si="5"/>
        <v>-</v>
      </c>
      <c r="T53" t="str">
        <f t="shared" si="6"/>
        <v>-</v>
      </c>
    </row>
    <row r="54" spans="2:20" x14ac:dyDescent="0.3">
      <c r="B54">
        <v>36</v>
      </c>
      <c r="C54" s="1" t="s">
        <v>80</v>
      </c>
      <c r="D54">
        <v>59</v>
      </c>
      <c r="E54" s="12" t="s">
        <v>81</v>
      </c>
      <c r="F54" s="2">
        <v>99996</v>
      </c>
      <c r="H54">
        <v>36</v>
      </c>
      <c r="I54">
        <v>3746600059</v>
      </c>
      <c r="J54" t="str">
        <f t="shared" si="7"/>
        <v>000</v>
      </c>
      <c r="K54">
        <v>3780999996</v>
      </c>
      <c r="L54" t="str">
        <f t="shared" si="8"/>
        <v/>
      </c>
      <c r="M54" t="b">
        <f t="shared" si="2"/>
        <v>0</v>
      </c>
      <c r="N54" t="b">
        <f t="shared" si="3"/>
        <v>1</v>
      </c>
      <c r="R54" t="str">
        <f t="shared" si="4"/>
        <v>-</v>
      </c>
      <c r="S54" t="str">
        <f t="shared" si="5"/>
        <v>-</v>
      </c>
      <c r="T54" t="str">
        <f t="shared" si="6"/>
        <v>-</v>
      </c>
    </row>
    <row r="55" spans="2:20" s="2" customFormat="1" x14ac:dyDescent="0.3">
      <c r="B55" s="11">
        <v>36</v>
      </c>
      <c r="C55" s="12" t="s">
        <v>82</v>
      </c>
      <c r="D55" s="11">
        <v>10000</v>
      </c>
      <c r="E55" s="12" t="s">
        <v>82</v>
      </c>
      <c r="F55" s="11">
        <v>99999</v>
      </c>
      <c r="H55">
        <v>36</v>
      </c>
      <c r="I55">
        <v>3781010000</v>
      </c>
      <c r="J55" t="str">
        <f t="shared" si="7"/>
        <v/>
      </c>
      <c r="K55">
        <v>3781099999</v>
      </c>
      <c r="L55" t="str">
        <f t="shared" si="8"/>
        <v/>
      </c>
      <c r="M55" t="b">
        <f t="shared" si="2"/>
        <v>0</v>
      </c>
      <c r="N55" t="b">
        <f t="shared" si="3"/>
        <v>1</v>
      </c>
      <c r="O55"/>
      <c r="R55" t="str">
        <f t="shared" si="4"/>
        <v>-</v>
      </c>
      <c r="S55" t="str">
        <f t="shared" si="5"/>
        <v>-</v>
      </c>
      <c r="T55" t="str">
        <f t="shared" si="6"/>
        <v>-</v>
      </c>
    </row>
    <row r="56" spans="2:20" s="2" customFormat="1" x14ac:dyDescent="0.3">
      <c r="B56" s="11">
        <v>37</v>
      </c>
      <c r="C56" s="12" t="s">
        <v>82</v>
      </c>
      <c r="D56" s="11">
        <v>1</v>
      </c>
      <c r="E56" s="12" t="s">
        <v>82</v>
      </c>
      <c r="F56" s="11">
        <v>9999</v>
      </c>
      <c r="H56">
        <v>37</v>
      </c>
      <c r="I56">
        <v>3781000001</v>
      </c>
      <c r="J56" t="str">
        <f t="shared" si="7"/>
        <v>0000</v>
      </c>
      <c r="K56">
        <v>3781009999</v>
      </c>
      <c r="L56">
        <f t="shared" si="8"/>
        <v>0</v>
      </c>
      <c r="M56" t="b">
        <f t="shared" si="2"/>
        <v>0</v>
      </c>
      <c r="N56" t="b">
        <f t="shared" si="3"/>
        <v>1</v>
      </c>
      <c r="O56"/>
      <c r="R56" t="str">
        <f t="shared" si="4"/>
        <v>-</v>
      </c>
      <c r="S56" t="str">
        <f t="shared" si="5"/>
        <v>-</v>
      </c>
      <c r="T56" t="str">
        <f t="shared" si="6"/>
        <v>-</v>
      </c>
    </row>
    <row r="57" spans="2:20" x14ac:dyDescent="0.3">
      <c r="B57">
        <v>37</v>
      </c>
      <c r="C57" s="12" t="s">
        <v>83</v>
      </c>
      <c r="D57">
        <v>44</v>
      </c>
      <c r="E57" s="12" t="s">
        <v>84</v>
      </c>
      <c r="F57" s="2">
        <v>99996</v>
      </c>
      <c r="H57">
        <v>37</v>
      </c>
      <c r="I57">
        <v>3781100044</v>
      </c>
      <c r="J57" t="str">
        <f t="shared" si="7"/>
        <v>000</v>
      </c>
      <c r="K57">
        <v>3813499996</v>
      </c>
      <c r="L57" t="str">
        <f t="shared" si="8"/>
        <v/>
      </c>
      <c r="M57" t="b">
        <f t="shared" si="2"/>
        <v>0</v>
      </c>
      <c r="N57" t="b">
        <f t="shared" si="3"/>
        <v>1</v>
      </c>
      <c r="R57" t="str">
        <f t="shared" si="4"/>
        <v>-</v>
      </c>
      <c r="S57" t="str">
        <f t="shared" si="5"/>
        <v>-</v>
      </c>
      <c r="T57" t="str">
        <f t="shared" si="6"/>
        <v>-</v>
      </c>
    </row>
    <row r="58" spans="2:20" s="2" customFormat="1" x14ac:dyDescent="0.3">
      <c r="B58" s="11">
        <v>37</v>
      </c>
      <c r="C58" s="12" t="s">
        <v>85</v>
      </c>
      <c r="D58" s="11">
        <v>10000</v>
      </c>
      <c r="E58" s="12" t="s">
        <v>85</v>
      </c>
      <c r="F58" s="11">
        <v>99999</v>
      </c>
      <c r="H58">
        <v>37</v>
      </c>
      <c r="I58">
        <v>3813510000</v>
      </c>
      <c r="J58" t="str">
        <f t="shared" si="7"/>
        <v/>
      </c>
      <c r="K58">
        <v>3813599999</v>
      </c>
      <c r="L58" t="str">
        <f t="shared" si="8"/>
        <v/>
      </c>
      <c r="M58" t="b">
        <f t="shared" si="2"/>
        <v>0</v>
      </c>
      <c r="N58" t="b">
        <f t="shared" si="3"/>
        <v>1</v>
      </c>
      <c r="O58"/>
      <c r="R58" t="str">
        <f t="shared" si="4"/>
        <v>-</v>
      </c>
      <c r="S58" t="str">
        <f t="shared" si="5"/>
        <v>-</v>
      </c>
      <c r="T58" t="str">
        <f t="shared" si="6"/>
        <v>-</v>
      </c>
    </row>
    <row r="59" spans="2:20" s="2" customFormat="1" x14ac:dyDescent="0.3">
      <c r="B59" s="11">
        <v>38</v>
      </c>
      <c r="C59" s="12" t="s">
        <v>85</v>
      </c>
      <c r="D59" s="11">
        <v>1</v>
      </c>
      <c r="E59" s="12" t="s">
        <v>85</v>
      </c>
      <c r="F59" s="11">
        <v>9999</v>
      </c>
      <c r="H59">
        <v>38</v>
      </c>
      <c r="I59">
        <v>3813500001</v>
      </c>
      <c r="J59" t="str">
        <f t="shared" si="7"/>
        <v>0000</v>
      </c>
      <c r="K59">
        <v>3813509999</v>
      </c>
      <c r="L59">
        <f t="shared" si="8"/>
        <v>0</v>
      </c>
      <c r="M59" t="b">
        <f t="shared" si="2"/>
        <v>0</v>
      </c>
      <c r="N59" t="b">
        <f t="shared" si="3"/>
        <v>1</v>
      </c>
      <c r="O59"/>
      <c r="R59" t="str">
        <f t="shared" si="4"/>
        <v>-</v>
      </c>
      <c r="S59" t="str">
        <f t="shared" si="5"/>
        <v>-</v>
      </c>
      <c r="T59" t="str">
        <f t="shared" si="6"/>
        <v>-</v>
      </c>
    </row>
    <row r="60" spans="2:20" x14ac:dyDescent="0.3">
      <c r="B60">
        <v>38</v>
      </c>
      <c r="C60" s="12" t="s">
        <v>86</v>
      </c>
      <c r="D60">
        <v>2</v>
      </c>
      <c r="E60" s="1" t="s">
        <v>87</v>
      </c>
      <c r="F60" s="2">
        <v>58787</v>
      </c>
      <c r="H60">
        <v>38</v>
      </c>
      <c r="I60">
        <v>3813600002</v>
      </c>
      <c r="J60" t="str">
        <f t="shared" si="7"/>
        <v>0000</v>
      </c>
      <c r="K60">
        <v>3832358787</v>
      </c>
      <c r="L60" t="str">
        <f t="shared" si="8"/>
        <v/>
      </c>
      <c r="M60" t="b">
        <f t="shared" si="2"/>
        <v>0</v>
      </c>
      <c r="N60" t="b">
        <f t="shared" si="3"/>
        <v>1</v>
      </c>
      <c r="R60" t="str">
        <f t="shared" si="4"/>
        <v>-</v>
      </c>
      <c r="S60" t="str">
        <f t="shared" si="5"/>
        <v>-</v>
      </c>
      <c r="T60" t="str">
        <f t="shared" si="6"/>
        <v>-</v>
      </c>
    </row>
    <row r="61" spans="2:20" x14ac:dyDescent="0.3">
      <c r="B61">
        <v>39</v>
      </c>
      <c r="C61" s="1" t="s">
        <v>88</v>
      </c>
      <c r="D61">
        <v>58215</v>
      </c>
      <c r="E61" s="1" t="s">
        <v>89</v>
      </c>
      <c r="F61" s="2">
        <v>83575</v>
      </c>
      <c r="H61">
        <v>39</v>
      </c>
      <c r="I61">
        <v>3832458215</v>
      </c>
      <c r="J61" t="str">
        <f t="shared" si="7"/>
        <v/>
      </c>
      <c r="K61">
        <v>3841383575</v>
      </c>
      <c r="L61" t="str">
        <f t="shared" si="8"/>
        <v/>
      </c>
      <c r="M61" t="b">
        <f t="shared" si="2"/>
        <v>0</v>
      </c>
      <c r="N61" t="b">
        <f t="shared" si="3"/>
        <v>1</v>
      </c>
      <c r="R61" t="str">
        <f t="shared" si="4"/>
        <v>-</v>
      </c>
      <c r="S61" t="str">
        <f t="shared" si="5"/>
        <v>-</v>
      </c>
      <c r="T61" t="str">
        <f t="shared" si="6"/>
        <v>-</v>
      </c>
    </row>
    <row r="62" spans="2:20" x14ac:dyDescent="0.3">
      <c r="B62">
        <v>40</v>
      </c>
      <c r="C62" s="1" t="s">
        <v>90</v>
      </c>
      <c r="D62" s="2">
        <v>83417</v>
      </c>
      <c r="E62" s="1" t="s">
        <v>91</v>
      </c>
      <c r="F62" s="2">
        <v>99757</v>
      </c>
      <c r="H62">
        <v>40</v>
      </c>
      <c r="I62">
        <v>3841483417</v>
      </c>
      <c r="J62" t="str">
        <f t="shared" si="7"/>
        <v/>
      </c>
      <c r="K62">
        <v>3846099757</v>
      </c>
      <c r="L62" t="str">
        <f t="shared" si="8"/>
        <v/>
      </c>
      <c r="M62" t="b">
        <f t="shared" si="2"/>
        <v>0</v>
      </c>
      <c r="N62" t="b">
        <f t="shared" si="3"/>
        <v>1</v>
      </c>
      <c r="R62" t="str">
        <f t="shared" si="4"/>
        <v>-</v>
      </c>
      <c r="S62" t="str">
        <f t="shared" si="5"/>
        <v>-</v>
      </c>
      <c r="T62" t="str">
        <f t="shared" si="6"/>
        <v>-</v>
      </c>
    </row>
    <row r="63" spans="2:20" x14ac:dyDescent="0.3">
      <c r="B63">
        <v>41</v>
      </c>
      <c r="C63" s="1" t="s">
        <v>92</v>
      </c>
      <c r="D63">
        <v>27</v>
      </c>
      <c r="E63" s="1" t="s">
        <v>93</v>
      </c>
      <c r="F63" s="2">
        <v>50421</v>
      </c>
      <c r="H63">
        <v>41</v>
      </c>
      <c r="I63">
        <v>3846100027</v>
      </c>
      <c r="J63" t="str">
        <f t="shared" si="7"/>
        <v>000</v>
      </c>
      <c r="K63">
        <v>3847450421</v>
      </c>
      <c r="L63" t="str">
        <f t="shared" si="8"/>
        <v/>
      </c>
      <c r="M63" t="b">
        <f t="shared" si="2"/>
        <v>0</v>
      </c>
      <c r="N63" t="b">
        <f t="shared" si="3"/>
        <v>1</v>
      </c>
      <c r="R63" t="str">
        <f t="shared" si="4"/>
        <v>-</v>
      </c>
      <c r="S63" t="str">
        <f t="shared" si="5"/>
        <v>-</v>
      </c>
      <c r="T63" t="str">
        <f t="shared" si="6"/>
        <v>-</v>
      </c>
    </row>
    <row r="64" spans="2:20" x14ac:dyDescent="0.3">
      <c r="B64">
        <v>42</v>
      </c>
      <c r="C64" s="1" t="s">
        <v>94</v>
      </c>
      <c r="D64">
        <v>5498</v>
      </c>
      <c r="E64" s="1" t="s">
        <v>95</v>
      </c>
      <c r="F64" s="2">
        <v>20411</v>
      </c>
      <c r="H64">
        <v>42</v>
      </c>
      <c r="I64">
        <v>3847505498</v>
      </c>
      <c r="J64">
        <f t="shared" si="7"/>
        <v>0</v>
      </c>
      <c r="K64">
        <v>3851120411</v>
      </c>
      <c r="L64" t="str">
        <f t="shared" si="8"/>
        <v/>
      </c>
      <c r="M64" t="b">
        <f t="shared" si="2"/>
        <v>0</v>
      </c>
      <c r="N64" t="b">
        <f t="shared" si="3"/>
        <v>1</v>
      </c>
      <c r="R64" t="str">
        <f t="shared" si="4"/>
        <v>-</v>
      </c>
      <c r="S64" t="str">
        <f t="shared" si="5"/>
        <v>-</v>
      </c>
      <c r="T64" t="str">
        <f t="shared" si="6"/>
        <v>-</v>
      </c>
    </row>
    <row r="65" spans="2:20" x14ac:dyDescent="0.3">
      <c r="B65">
        <v>43</v>
      </c>
      <c r="C65" s="1" t="s">
        <v>96</v>
      </c>
      <c r="D65">
        <v>19015</v>
      </c>
      <c r="E65" s="1" t="s">
        <v>97</v>
      </c>
      <c r="F65" s="2">
        <v>28224</v>
      </c>
      <c r="H65">
        <v>43</v>
      </c>
      <c r="I65">
        <v>3851219015</v>
      </c>
      <c r="J65" t="str">
        <f t="shared" si="7"/>
        <v/>
      </c>
      <c r="K65">
        <v>3854028224</v>
      </c>
      <c r="L65" t="str">
        <f t="shared" si="8"/>
        <v/>
      </c>
      <c r="M65" t="b">
        <f t="shared" si="2"/>
        <v>0</v>
      </c>
      <c r="N65" t="b">
        <f t="shared" si="3"/>
        <v>1</v>
      </c>
      <c r="R65" t="str">
        <f t="shared" si="4"/>
        <v>-</v>
      </c>
      <c r="S65" t="str">
        <f t="shared" si="5"/>
        <v>-</v>
      </c>
      <c r="T65" t="str">
        <f t="shared" si="6"/>
        <v>-</v>
      </c>
    </row>
    <row r="66" spans="2:20" x14ac:dyDescent="0.3">
      <c r="B66">
        <v>44</v>
      </c>
      <c r="C66" s="1" t="s">
        <v>98</v>
      </c>
      <c r="D66">
        <v>28057</v>
      </c>
      <c r="E66" s="1" t="s">
        <v>99</v>
      </c>
      <c r="F66" s="2">
        <v>51241</v>
      </c>
      <c r="H66">
        <v>44</v>
      </c>
      <c r="I66">
        <v>3854128057</v>
      </c>
      <c r="J66" t="str">
        <f t="shared" si="7"/>
        <v/>
      </c>
      <c r="K66">
        <v>3861551241</v>
      </c>
      <c r="L66" t="str">
        <f t="shared" si="8"/>
        <v/>
      </c>
      <c r="M66" t="b">
        <f t="shared" si="2"/>
        <v>0</v>
      </c>
      <c r="N66" t="b">
        <f t="shared" si="3"/>
        <v>1</v>
      </c>
      <c r="R66" t="str">
        <f t="shared" si="4"/>
        <v>-</v>
      </c>
      <c r="S66" t="str">
        <f t="shared" si="5"/>
        <v>-</v>
      </c>
      <c r="T66" t="str">
        <f t="shared" si="6"/>
        <v>-</v>
      </c>
    </row>
    <row r="67" spans="2:20" x14ac:dyDescent="0.3">
      <c r="B67">
        <v>45</v>
      </c>
      <c r="C67" s="1" t="s">
        <v>100</v>
      </c>
      <c r="D67">
        <v>51132</v>
      </c>
      <c r="E67" s="1" t="s">
        <v>101</v>
      </c>
      <c r="F67" s="2">
        <v>60986</v>
      </c>
      <c r="H67">
        <v>45</v>
      </c>
      <c r="I67">
        <v>3861651132</v>
      </c>
      <c r="J67" t="str">
        <f t="shared" si="7"/>
        <v/>
      </c>
      <c r="K67">
        <v>3864460986</v>
      </c>
      <c r="L67" t="str">
        <f t="shared" si="8"/>
        <v/>
      </c>
      <c r="M67" t="b">
        <f t="shared" si="2"/>
        <v>0</v>
      </c>
      <c r="N67" t="b">
        <f t="shared" si="3"/>
        <v>1</v>
      </c>
      <c r="R67" t="str">
        <f t="shared" si="4"/>
        <v>-</v>
      </c>
      <c r="S67" t="str">
        <f t="shared" si="5"/>
        <v>-</v>
      </c>
      <c r="T67" t="str">
        <f t="shared" si="6"/>
        <v>-</v>
      </c>
    </row>
    <row r="68" spans="2:20" x14ac:dyDescent="0.3">
      <c r="B68">
        <v>46</v>
      </c>
      <c r="C68" s="1" t="s">
        <v>102</v>
      </c>
      <c r="D68">
        <v>60935</v>
      </c>
      <c r="E68" s="12" t="s">
        <v>103</v>
      </c>
      <c r="F68" s="2">
        <v>99999</v>
      </c>
      <c r="H68">
        <v>46</v>
      </c>
      <c r="I68">
        <v>3864560935</v>
      </c>
      <c r="J68" t="str">
        <f t="shared" si="7"/>
        <v/>
      </c>
      <c r="K68">
        <v>3877099999</v>
      </c>
      <c r="L68" t="str">
        <f t="shared" si="8"/>
        <v/>
      </c>
      <c r="M68" t="b">
        <f t="shared" si="2"/>
        <v>0</v>
      </c>
      <c r="N68" t="b">
        <f t="shared" si="3"/>
        <v>1</v>
      </c>
      <c r="R68" t="str">
        <f t="shared" si="4"/>
        <v>-</v>
      </c>
      <c r="S68" t="str">
        <f t="shared" si="5"/>
        <v>-</v>
      </c>
      <c r="T68" t="str">
        <f t="shared" si="6"/>
        <v>-</v>
      </c>
    </row>
    <row r="69" spans="2:20" s="2" customFormat="1" x14ac:dyDescent="0.3">
      <c r="B69" s="11">
        <v>46</v>
      </c>
      <c r="C69" s="12" t="s">
        <v>104</v>
      </c>
      <c r="D69" s="11">
        <v>10000</v>
      </c>
      <c r="E69" s="12" t="s">
        <v>104</v>
      </c>
      <c r="F69" s="11">
        <v>99999</v>
      </c>
      <c r="H69">
        <v>46</v>
      </c>
      <c r="I69">
        <v>3877110000</v>
      </c>
      <c r="J69" t="str">
        <f t="shared" si="7"/>
        <v/>
      </c>
      <c r="K69">
        <v>3877199999</v>
      </c>
      <c r="L69" t="str">
        <f t="shared" si="8"/>
        <v/>
      </c>
      <c r="M69" t="b">
        <f t="shared" si="2"/>
        <v>0</v>
      </c>
      <c r="N69" t="b">
        <f t="shared" si="3"/>
        <v>1</v>
      </c>
      <c r="O69"/>
      <c r="R69" t="str">
        <f t="shared" si="4"/>
        <v>-</v>
      </c>
      <c r="S69" t="str">
        <f t="shared" si="5"/>
        <v>-</v>
      </c>
      <c r="T69" t="str">
        <f t="shared" si="6"/>
        <v>-</v>
      </c>
    </row>
    <row r="70" spans="2:20" s="2" customFormat="1" x14ac:dyDescent="0.3">
      <c r="B70" s="11">
        <v>47</v>
      </c>
      <c r="C70" s="12" t="s">
        <v>104</v>
      </c>
      <c r="D70" s="11">
        <v>1</v>
      </c>
      <c r="E70" s="12" t="s">
        <v>104</v>
      </c>
      <c r="F70" s="11">
        <v>9999</v>
      </c>
      <c r="H70">
        <v>47</v>
      </c>
      <c r="I70">
        <v>3877100001</v>
      </c>
      <c r="J70" t="str">
        <f t="shared" si="7"/>
        <v>0000</v>
      </c>
      <c r="K70">
        <v>3877109999</v>
      </c>
      <c r="L70">
        <f t="shared" si="8"/>
        <v>0</v>
      </c>
      <c r="M70" t="b">
        <f t="shared" si="2"/>
        <v>0</v>
      </c>
      <c r="N70" t="b">
        <f t="shared" si="3"/>
        <v>1</v>
      </c>
      <c r="O70"/>
      <c r="R70" t="str">
        <f t="shared" si="4"/>
        <v>-</v>
      </c>
      <c r="S70" t="str">
        <f t="shared" si="5"/>
        <v>-</v>
      </c>
      <c r="T70" t="str">
        <f t="shared" si="6"/>
        <v>-</v>
      </c>
    </row>
    <row r="71" spans="2:20" x14ac:dyDescent="0.3">
      <c r="B71">
        <v>47</v>
      </c>
      <c r="C71" s="12" t="s">
        <v>105</v>
      </c>
      <c r="D71">
        <v>5</v>
      </c>
      <c r="E71" s="1" t="s">
        <v>106</v>
      </c>
      <c r="F71" s="2">
        <v>16706</v>
      </c>
      <c r="H71">
        <v>47</v>
      </c>
      <c r="I71">
        <v>3877200005</v>
      </c>
      <c r="J71" t="str">
        <f t="shared" si="7"/>
        <v>0000</v>
      </c>
      <c r="K71">
        <v>3882716706</v>
      </c>
      <c r="L71" t="str">
        <f t="shared" si="8"/>
        <v/>
      </c>
      <c r="M71" t="b">
        <f t="shared" si="2"/>
        <v>0</v>
      </c>
      <c r="N71" t="b">
        <f t="shared" si="3"/>
        <v>1</v>
      </c>
      <c r="R71" t="str">
        <f t="shared" si="4"/>
        <v>-</v>
      </c>
      <c r="S71" t="str">
        <f t="shared" si="5"/>
        <v>-</v>
      </c>
      <c r="T71" t="str">
        <f t="shared" si="6"/>
        <v>-</v>
      </c>
    </row>
    <row r="72" spans="2:20" x14ac:dyDescent="0.3">
      <c r="B72">
        <v>48</v>
      </c>
      <c r="C72" s="1" t="s">
        <v>107</v>
      </c>
      <c r="D72">
        <v>16563</v>
      </c>
      <c r="E72" s="1" t="s">
        <v>108</v>
      </c>
      <c r="F72" s="2">
        <v>68568</v>
      </c>
      <c r="H72">
        <v>48</v>
      </c>
      <c r="I72">
        <v>3882816563</v>
      </c>
      <c r="J72" t="str">
        <f t="shared" si="7"/>
        <v/>
      </c>
      <c r="K72">
        <v>3902868568</v>
      </c>
      <c r="L72" t="str">
        <f t="shared" si="8"/>
        <v/>
      </c>
      <c r="M72" t="b">
        <f t="shared" si="2"/>
        <v>0</v>
      </c>
      <c r="N72" t="b">
        <f t="shared" si="3"/>
        <v>1</v>
      </c>
      <c r="R72" t="str">
        <f t="shared" si="4"/>
        <v>-</v>
      </c>
      <c r="S72" t="str">
        <f t="shared" si="5"/>
        <v>-</v>
      </c>
      <c r="T72" t="str">
        <f t="shared" si="6"/>
        <v>-</v>
      </c>
    </row>
    <row r="73" spans="2:20" x14ac:dyDescent="0.3">
      <c r="B73">
        <v>49</v>
      </c>
      <c r="C73" s="1" t="s">
        <v>109</v>
      </c>
      <c r="D73">
        <v>68442</v>
      </c>
      <c r="E73" s="1" t="s">
        <v>110</v>
      </c>
      <c r="F73" s="2">
        <v>78832</v>
      </c>
      <c r="H73">
        <v>49</v>
      </c>
      <c r="I73">
        <v>3902968442</v>
      </c>
      <c r="J73" t="str">
        <f t="shared" si="7"/>
        <v/>
      </c>
      <c r="K73">
        <v>3906678832</v>
      </c>
      <c r="L73" t="str">
        <f t="shared" si="8"/>
        <v/>
      </c>
      <c r="M73" t="b">
        <f t="shared" si="2"/>
        <v>0</v>
      </c>
      <c r="N73" t="b">
        <f t="shared" si="3"/>
        <v>1</v>
      </c>
      <c r="R73" t="str">
        <f t="shared" si="4"/>
        <v>-</v>
      </c>
      <c r="S73" t="str">
        <f t="shared" si="5"/>
        <v>-</v>
      </c>
      <c r="T73" t="str">
        <f t="shared" si="6"/>
        <v>-</v>
      </c>
    </row>
    <row r="74" spans="2:20" x14ac:dyDescent="0.3">
      <c r="B74">
        <v>50</v>
      </c>
      <c r="C74" s="1" t="s">
        <v>111</v>
      </c>
      <c r="D74">
        <v>78059</v>
      </c>
      <c r="E74" s="1" t="s">
        <v>111</v>
      </c>
      <c r="F74" s="2">
        <v>79081</v>
      </c>
      <c r="H74">
        <v>50</v>
      </c>
      <c r="I74">
        <v>3906978059</v>
      </c>
      <c r="J74" t="str">
        <f t="shared" si="7"/>
        <v/>
      </c>
      <c r="K74">
        <v>3906979081</v>
      </c>
      <c r="L74" t="str">
        <f t="shared" si="8"/>
        <v/>
      </c>
      <c r="M74" t="b">
        <f t="shared" si="2"/>
        <v>0</v>
      </c>
      <c r="N74" t="b">
        <f t="shared" si="3"/>
        <v>1</v>
      </c>
      <c r="R74" t="str">
        <f t="shared" si="4"/>
        <v>-</v>
      </c>
      <c r="S74" t="str">
        <f t="shared" si="5"/>
        <v>-</v>
      </c>
      <c r="T74" t="str">
        <f t="shared" si="6"/>
        <v>-</v>
      </c>
    </row>
    <row r="75" spans="2:20" x14ac:dyDescent="0.3">
      <c r="B75">
        <v>51</v>
      </c>
      <c r="C75" s="1" t="s">
        <v>112</v>
      </c>
      <c r="D75">
        <v>78925</v>
      </c>
      <c r="E75" s="1" t="s">
        <v>113</v>
      </c>
      <c r="F75" s="2">
        <v>86314</v>
      </c>
      <c r="H75">
        <v>51</v>
      </c>
      <c r="I75">
        <v>3907078925</v>
      </c>
      <c r="J75" t="str">
        <f t="shared" si="7"/>
        <v/>
      </c>
      <c r="K75">
        <v>3910786314</v>
      </c>
      <c r="L75" t="str">
        <f t="shared" si="8"/>
        <v/>
      </c>
      <c r="M75" t="b">
        <f t="shared" si="2"/>
        <v>0</v>
      </c>
      <c r="N75" t="b">
        <f t="shared" si="3"/>
        <v>1</v>
      </c>
      <c r="R75" t="str">
        <f t="shared" si="4"/>
        <v>-</v>
      </c>
      <c r="S75" t="str">
        <f t="shared" si="5"/>
        <v>-</v>
      </c>
      <c r="T75" t="str">
        <f t="shared" si="6"/>
        <v>-</v>
      </c>
    </row>
    <row r="76" spans="2:20" x14ac:dyDescent="0.3">
      <c r="B76">
        <v>52</v>
      </c>
      <c r="C76" s="1" t="s">
        <v>114</v>
      </c>
      <c r="D76">
        <v>86239</v>
      </c>
      <c r="E76" s="12" t="s">
        <v>115</v>
      </c>
      <c r="F76" s="2">
        <v>99992</v>
      </c>
      <c r="H76">
        <v>52</v>
      </c>
      <c r="I76">
        <v>3910886239</v>
      </c>
      <c r="J76" t="str">
        <f t="shared" ref="J76:J106" si="9">VLOOKUP(LEN(D76),$P$3:$Q$9,2,FALSE)</f>
        <v/>
      </c>
      <c r="K76">
        <v>3916999992</v>
      </c>
      <c r="L76" t="str">
        <f t="shared" ref="L76:L106" si="10">VLOOKUP(LEN(F76),$P$3:$Q$9,2,FALSE)</f>
        <v/>
      </c>
      <c r="M76" t="b">
        <f t="shared" si="2"/>
        <v>0</v>
      </c>
      <c r="N76" t="b">
        <f t="shared" si="3"/>
        <v>1</v>
      </c>
      <c r="R76" t="str">
        <f t="shared" si="4"/>
        <v>-</v>
      </c>
      <c r="S76" t="str">
        <f t="shared" si="5"/>
        <v>-</v>
      </c>
      <c r="T76" t="str">
        <f t="shared" si="6"/>
        <v>-</v>
      </c>
    </row>
    <row r="77" spans="2:20" s="2" customFormat="1" x14ac:dyDescent="0.3">
      <c r="B77" s="11">
        <v>52</v>
      </c>
      <c r="C77" s="12" t="s">
        <v>116</v>
      </c>
      <c r="D77" s="11">
        <v>10000</v>
      </c>
      <c r="E77" s="12" t="s">
        <v>116</v>
      </c>
      <c r="F77" s="11">
        <v>99999</v>
      </c>
      <c r="H77">
        <v>52</v>
      </c>
      <c r="I77">
        <v>3917010000</v>
      </c>
      <c r="J77" t="str">
        <f t="shared" si="9"/>
        <v/>
      </c>
      <c r="K77">
        <v>3917099999</v>
      </c>
      <c r="L77" t="str">
        <f t="shared" si="10"/>
        <v/>
      </c>
      <c r="M77" t="b">
        <f t="shared" si="2"/>
        <v>0</v>
      </c>
      <c r="N77" t="b">
        <f t="shared" si="3"/>
        <v>1</v>
      </c>
      <c r="O77"/>
      <c r="R77" t="str">
        <f t="shared" ref="R77:R122" si="11">IF(E77&gt;=C77,"-","Alert")</f>
        <v>-</v>
      </c>
      <c r="S77" t="str">
        <f t="shared" ref="S77:S122" si="12">IF(F77&gt;=D77,"-","Alert")</f>
        <v>-</v>
      </c>
      <c r="T77" t="str">
        <f t="shared" ref="T77:T122" si="13">IF(K77&gt;I77,"-","Alert")</f>
        <v>-</v>
      </c>
    </row>
    <row r="78" spans="2:20" s="2" customFormat="1" x14ac:dyDescent="0.3">
      <c r="B78" s="11">
        <v>53</v>
      </c>
      <c r="C78" s="12" t="s">
        <v>116</v>
      </c>
      <c r="D78" s="11">
        <v>1</v>
      </c>
      <c r="E78" s="12" t="s">
        <v>116</v>
      </c>
      <c r="F78" s="11">
        <v>9999</v>
      </c>
      <c r="H78">
        <v>53</v>
      </c>
      <c r="I78">
        <v>3917000001</v>
      </c>
      <c r="J78" t="str">
        <f t="shared" si="9"/>
        <v>0000</v>
      </c>
      <c r="K78">
        <v>3917009999</v>
      </c>
      <c r="L78">
        <f t="shared" si="10"/>
        <v>0</v>
      </c>
      <c r="M78" t="b">
        <f t="shared" si="2"/>
        <v>0</v>
      </c>
      <c r="N78" t="b">
        <f t="shared" si="3"/>
        <v>1</v>
      </c>
      <c r="O78"/>
      <c r="R78" t="str">
        <f t="shared" si="11"/>
        <v>-</v>
      </c>
      <c r="S78" t="str">
        <f t="shared" si="12"/>
        <v>-</v>
      </c>
      <c r="T78" t="str">
        <f t="shared" si="13"/>
        <v>-</v>
      </c>
    </row>
    <row r="79" spans="2:20" x14ac:dyDescent="0.3">
      <c r="B79">
        <v>53</v>
      </c>
      <c r="C79" s="12" t="s">
        <v>117</v>
      </c>
      <c r="D79">
        <v>8</v>
      </c>
      <c r="E79" s="1" t="s">
        <v>118</v>
      </c>
      <c r="F79" s="2">
        <v>4975</v>
      </c>
      <c r="H79">
        <v>53</v>
      </c>
      <c r="I79">
        <v>3917100008</v>
      </c>
      <c r="J79" t="str">
        <f t="shared" si="9"/>
        <v>0000</v>
      </c>
      <c r="K79">
        <v>3919104975</v>
      </c>
      <c r="L79">
        <f t="shared" si="10"/>
        <v>0</v>
      </c>
      <c r="M79" t="b">
        <f t="shared" si="2"/>
        <v>0</v>
      </c>
      <c r="N79" t="b">
        <f t="shared" si="3"/>
        <v>1</v>
      </c>
      <c r="R79" t="str">
        <f t="shared" si="11"/>
        <v>-</v>
      </c>
      <c r="S79" t="str">
        <f t="shared" si="12"/>
        <v>-</v>
      </c>
      <c r="T79" t="str">
        <f t="shared" si="13"/>
        <v>-</v>
      </c>
    </row>
    <row r="80" spans="2:20" x14ac:dyDescent="0.3">
      <c r="B80">
        <v>54</v>
      </c>
      <c r="C80" s="1" t="s">
        <v>119</v>
      </c>
      <c r="D80">
        <v>4502</v>
      </c>
      <c r="E80" s="1" t="s">
        <v>120</v>
      </c>
      <c r="F80" s="2">
        <v>6001</v>
      </c>
      <c r="H80">
        <v>54</v>
      </c>
      <c r="I80">
        <v>3919204502</v>
      </c>
      <c r="J80">
        <f t="shared" si="9"/>
        <v>0</v>
      </c>
      <c r="K80">
        <v>3919706001</v>
      </c>
      <c r="L80">
        <f t="shared" si="10"/>
        <v>0</v>
      </c>
      <c r="M80" t="b">
        <f t="shared" si="2"/>
        <v>0</v>
      </c>
      <c r="N80" t="b">
        <f t="shared" si="3"/>
        <v>1</v>
      </c>
      <c r="R80" t="str">
        <f t="shared" si="11"/>
        <v>-</v>
      </c>
      <c r="S80" t="str">
        <f t="shared" si="12"/>
        <v>-</v>
      </c>
      <c r="T80" t="str">
        <f t="shared" si="13"/>
        <v>-</v>
      </c>
    </row>
    <row r="81" spans="2:20" x14ac:dyDescent="0.3">
      <c r="B81">
        <v>55</v>
      </c>
      <c r="C81" s="1" t="s">
        <v>121</v>
      </c>
      <c r="D81">
        <v>5985</v>
      </c>
      <c r="E81" s="1" t="s">
        <v>122</v>
      </c>
      <c r="F81" s="2">
        <v>6932</v>
      </c>
      <c r="H81">
        <v>55</v>
      </c>
      <c r="I81">
        <v>3919805985</v>
      </c>
      <c r="J81">
        <f t="shared" si="9"/>
        <v>0</v>
      </c>
      <c r="K81">
        <v>3919906932</v>
      </c>
      <c r="L81">
        <f t="shared" si="10"/>
        <v>0</v>
      </c>
      <c r="M81" t="b">
        <f t="shared" si="2"/>
        <v>0</v>
      </c>
      <c r="N81" t="b">
        <f t="shared" si="3"/>
        <v>1</v>
      </c>
      <c r="R81" t="str">
        <f t="shared" si="11"/>
        <v>-</v>
      </c>
      <c r="S81" t="str">
        <f t="shared" si="12"/>
        <v>-</v>
      </c>
      <c r="T81" t="str">
        <f t="shared" si="13"/>
        <v>-</v>
      </c>
    </row>
    <row r="82" spans="2:20" x14ac:dyDescent="0.3">
      <c r="B82">
        <v>56</v>
      </c>
      <c r="C82" s="1" t="s">
        <v>123</v>
      </c>
      <c r="D82">
        <v>6852</v>
      </c>
      <c r="E82" s="1" t="s">
        <v>124</v>
      </c>
      <c r="F82" s="2">
        <v>26751</v>
      </c>
      <c r="H82">
        <v>56</v>
      </c>
      <c r="I82">
        <v>3920206852</v>
      </c>
      <c r="J82">
        <f t="shared" si="9"/>
        <v>0</v>
      </c>
      <c r="K82">
        <v>3928026751</v>
      </c>
      <c r="L82" t="str">
        <f t="shared" si="10"/>
        <v/>
      </c>
      <c r="M82" t="b">
        <f t="shared" si="2"/>
        <v>0</v>
      </c>
      <c r="N82" t="b">
        <f t="shared" si="3"/>
        <v>1</v>
      </c>
      <c r="R82" t="str">
        <f t="shared" si="11"/>
        <v>-</v>
      </c>
      <c r="S82" t="str">
        <f t="shared" si="12"/>
        <v>-</v>
      </c>
      <c r="T82" t="str">
        <f t="shared" si="13"/>
        <v>-</v>
      </c>
    </row>
    <row r="83" spans="2:20" x14ac:dyDescent="0.3">
      <c r="B83">
        <v>57</v>
      </c>
      <c r="C83" s="1" t="s">
        <v>125</v>
      </c>
      <c r="D83">
        <v>26734</v>
      </c>
      <c r="E83" s="1" t="s">
        <v>126</v>
      </c>
      <c r="F83" s="2">
        <v>56096</v>
      </c>
      <c r="H83">
        <v>57</v>
      </c>
      <c r="I83">
        <v>3928126734</v>
      </c>
      <c r="J83" t="str">
        <f t="shared" si="9"/>
        <v/>
      </c>
      <c r="K83">
        <v>3939556096</v>
      </c>
      <c r="L83" t="str">
        <f t="shared" si="10"/>
        <v/>
      </c>
      <c r="M83" t="b">
        <f t="shared" si="2"/>
        <v>0</v>
      </c>
      <c r="N83" t="b">
        <f t="shared" si="3"/>
        <v>1</v>
      </c>
      <c r="R83" t="str">
        <f t="shared" si="11"/>
        <v>-</v>
      </c>
      <c r="S83" t="str">
        <f t="shared" si="12"/>
        <v>-</v>
      </c>
      <c r="T83" t="str">
        <f t="shared" si="13"/>
        <v>-</v>
      </c>
    </row>
    <row r="84" spans="2:20" x14ac:dyDescent="0.3">
      <c r="B84">
        <v>58</v>
      </c>
      <c r="C84" s="1" t="s">
        <v>127</v>
      </c>
      <c r="D84">
        <v>56007</v>
      </c>
      <c r="E84" s="1" t="s">
        <v>127</v>
      </c>
      <c r="F84" s="2">
        <v>56395</v>
      </c>
      <c r="H84">
        <v>58</v>
      </c>
      <c r="I84">
        <v>3939956007</v>
      </c>
      <c r="J84" t="str">
        <f t="shared" si="9"/>
        <v/>
      </c>
      <c r="K84">
        <v>3939956395</v>
      </c>
      <c r="L84" t="str">
        <f t="shared" si="10"/>
        <v/>
      </c>
      <c r="M84" t="b">
        <f t="shared" si="2"/>
        <v>0</v>
      </c>
      <c r="N84" t="b">
        <f t="shared" si="3"/>
        <v>1</v>
      </c>
      <c r="R84" t="str">
        <f t="shared" si="11"/>
        <v>-</v>
      </c>
      <c r="S84" t="str">
        <f t="shared" si="12"/>
        <v>-</v>
      </c>
      <c r="T84" t="str">
        <f t="shared" si="13"/>
        <v>-</v>
      </c>
    </row>
    <row r="85" spans="2:20" x14ac:dyDescent="0.3">
      <c r="B85">
        <v>59</v>
      </c>
      <c r="C85" s="1" t="s">
        <v>128</v>
      </c>
      <c r="D85">
        <v>56351</v>
      </c>
      <c r="E85" s="1" t="s">
        <v>129</v>
      </c>
      <c r="F85" s="2">
        <v>99997</v>
      </c>
      <c r="H85">
        <v>59</v>
      </c>
      <c r="I85">
        <v>3940056351</v>
      </c>
      <c r="J85" t="str">
        <f t="shared" si="9"/>
        <v/>
      </c>
      <c r="K85">
        <v>3959699997</v>
      </c>
      <c r="L85" t="str">
        <f t="shared" si="10"/>
        <v/>
      </c>
      <c r="M85" t="b">
        <f t="shared" si="2"/>
        <v>0</v>
      </c>
      <c r="N85" t="b">
        <f t="shared" si="3"/>
        <v>1</v>
      </c>
      <c r="R85" t="str">
        <f t="shared" si="11"/>
        <v>-</v>
      </c>
      <c r="S85" t="str">
        <f t="shared" si="12"/>
        <v>-</v>
      </c>
      <c r="T85" t="str">
        <f t="shared" si="13"/>
        <v>-</v>
      </c>
    </row>
    <row r="86" spans="2:20" x14ac:dyDescent="0.3">
      <c r="B86">
        <v>60</v>
      </c>
      <c r="C86" s="1" t="s">
        <v>130</v>
      </c>
      <c r="D86">
        <v>233</v>
      </c>
      <c r="E86" s="1" t="s">
        <v>131</v>
      </c>
      <c r="F86" s="2">
        <v>53974</v>
      </c>
      <c r="H86">
        <v>60</v>
      </c>
      <c r="I86">
        <v>3959700233</v>
      </c>
      <c r="J86" t="str">
        <f t="shared" si="9"/>
        <v>00</v>
      </c>
      <c r="K86">
        <v>3986253974</v>
      </c>
      <c r="L86" t="str">
        <f t="shared" si="10"/>
        <v/>
      </c>
      <c r="M86" t="b">
        <f t="shared" si="2"/>
        <v>0</v>
      </c>
      <c r="N86" t="b">
        <f t="shared" si="3"/>
        <v>1</v>
      </c>
      <c r="R86" t="str">
        <f t="shared" si="11"/>
        <v>-</v>
      </c>
      <c r="S86" t="str">
        <f t="shared" si="12"/>
        <v>-</v>
      </c>
      <c r="T86" t="str">
        <f t="shared" si="13"/>
        <v>-</v>
      </c>
    </row>
    <row r="87" spans="2:20" x14ac:dyDescent="0.3">
      <c r="B87">
        <v>61</v>
      </c>
      <c r="C87" s="1" t="s">
        <v>132</v>
      </c>
      <c r="D87">
        <v>53915</v>
      </c>
      <c r="E87" s="1" t="s">
        <v>133</v>
      </c>
      <c r="F87" s="2">
        <v>55324</v>
      </c>
      <c r="H87">
        <v>61</v>
      </c>
      <c r="I87">
        <v>3986353915</v>
      </c>
      <c r="J87" t="str">
        <f t="shared" si="9"/>
        <v/>
      </c>
      <c r="K87">
        <v>3986855324</v>
      </c>
      <c r="L87" t="str">
        <f t="shared" si="10"/>
        <v/>
      </c>
      <c r="M87" t="b">
        <f t="shared" si="2"/>
        <v>0</v>
      </c>
      <c r="N87" t="b">
        <f t="shared" si="3"/>
        <v>1</v>
      </c>
      <c r="R87" t="str">
        <f t="shared" si="11"/>
        <v>-</v>
      </c>
      <c r="S87" t="str">
        <f t="shared" si="12"/>
        <v>-</v>
      </c>
      <c r="T87" t="str">
        <f t="shared" si="13"/>
        <v>-</v>
      </c>
    </row>
    <row r="88" spans="2:20" x14ac:dyDescent="0.3">
      <c r="B88">
        <v>62</v>
      </c>
      <c r="C88" s="1" t="s">
        <v>134</v>
      </c>
      <c r="D88">
        <v>54761</v>
      </c>
      <c r="E88" s="1" t="s">
        <v>135</v>
      </c>
      <c r="F88" s="2">
        <v>82536</v>
      </c>
      <c r="H88">
        <v>62</v>
      </c>
      <c r="I88">
        <v>3986954761</v>
      </c>
      <c r="J88" t="str">
        <f t="shared" si="9"/>
        <v/>
      </c>
      <c r="K88">
        <v>4000282536</v>
      </c>
      <c r="L88" t="str">
        <f t="shared" si="10"/>
        <v/>
      </c>
      <c r="M88" t="b">
        <f t="shared" si="2"/>
        <v>0</v>
      </c>
      <c r="N88" t="b">
        <f t="shared" si="3"/>
        <v>1</v>
      </c>
      <c r="R88" t="str">
        <f t="shared" si="11"/>
        <v>-</v>
      </c>
      <c r="S88" t="str">
        <f t="shared" si="12"/>
        <v>-</v>
      </c>
      <c r="T88" t="str">
        <f t="shared" si="13"/>
        <v>-</v>
      </c>
    </row>
    <row r="89" spans="2:20" x14ac:dyDescent="0.3">
      <c r="B89">
        <v>63</v>
      </c>
      <c r="C89" s="1" t="s">
        <v>136</v>
      </c>
      <c r="D89">
        <v>82393</v>
      </c>
      <c r="E89" s="12" t="s">
        <v>137</v>
      </c>
      <c r="F89" s="2">
        <v>99997</v>
      </c>
      <c r="H89">
        <v>63</v>
      </c>
      <c r="I89">
        <v>4000382393</v>
      </c>
      <c r="J89" t="str">
        <f t="shared" si="9"/>
        <v/>
      </c>
      <c r="K89">
        <v>4006999997</v>
      </c>
      <c r="L89" t="str">
        <f t="shared" si="10"/>
        <v/>
      </c>
      <c r="M89" t="b">
        <f t="shared" si="2"/>
        <v>0</v>
      </c>
      <c r="N89" t="b">
        <f t="shared" si="3"/>
        <v>1</v>
      </c>
      <c r="R89" t="str">
        <f t="shared" si="11"/>
        <v>-</v>
      </c>
      <c r="S89" t="str">
        <f t="shared" si="12"/>
        <v>-</v>
      </c>
      <c r="T89" t="str">
        <f t="shared" si="13"/>
        <v>-</v>
      </c>
    </row>
    <row r="90" spans="2:20" s="2" customFormat="1" x14ac:dyDescent="0.3">
      <c r="B90" s="11">
        <v>63</v>
      </c>
      <c r="C90" s="12" t="s">
        <v>138</v>
      </c>
      <c r="D90" s="11">
        <v>10000</v>
      </c>
      <c r="E90" s="12" t="s">
        <v>138</v>
      </c>
      <c r="F90" s="11">
        <v>99999</v>
      </c>
      <c r="H90">
        <v>63</v>
      </c>
      <c r="I90">
        <v>4007010000</v>
      </c>
      <c r="J90" t="str">
        <f t="shared" si="9"/>
        <v/>
      </c>
      <c r="K90">
        <v>4007099999</v>
      </c>
      <c r="L90" t="str">
        <f t="shared" si="10"/>
        <v/>
      </c>
      <c r="M90" t="b">
        <f t="shared" si="2"/>
        <v>0</v>
      </c>
      <c r="N90" t="b">
        <f t="shared" si="3"/>
        <v>1</v>
      </c>
      <c r="O90"/>
      <c r="R90" t="str">
        <f t="shared" si="11"/>
        <v>-</v>
      </c>
      <c r="S90" t="str">
        <f t="shared" si="12"/>
        <v>-</v>
      </c>
      <c r="T90" t="str">
        <f t="shared" si="13"/>
        <v>-</v>
      </c>
    </row>
    <row r="91" spans="2:20" s="2" customFormat="1" x14ac:dyDescent="0.3">
      <c r="B91" s="11">
        <v>64</v>
      </c>
      <c r="C91" s="12" t="s">
        <v>138</v>
      </c>
      <c r="D91" s="11">
        <v>1</v>
      </c>
      <c r="E91" s="12" t="s">
        <v>138</v>
      </c>
      <c r="F91" s="11">
        <v>9999</v>
      </c>
      <c r="H91">
        <v>64</v>
      </c>
      <c r="I91">
        <v>4007000001</v>
      </c>
      <c r="J91" t="str">
        <f t="shared" si="9"/>
        <v>0000</v>
      </c>
      <c r="K91">
        <v>4007009999</v>
      </c>
      <c r="L91">
        <f t="shared" si="10"/>
        <v>0</v>
      </c>
      <c r="M91" t="b">
        <f t="shared" si="2"/>
        <v>0</v>
      </c>
      <c r="N91" t="b">
        <f t="shared" si="3"/>
        <v>1</v>
      </c>
      <c r="O91"/>
      <c r="R91" t="str">
        <f t="shared" si="11"/>
        <v>-</v>
      </c>
      <c r="S91" t="str">
        <f t="shared" si="12"/>
        <v>-</v>
      </c>
      <c r="T91" t="str">
        <f t="shared" si="13"/>
        <v>-</v>
      </c>
    </row>
    <row r="92" spans="2:20" x14ac:dyDescent="0.3">
      <c r="B92">
        <v>64</v>
      </c>
      <c r="C92" s="12" t="s">
        <v>139</v>
      </c>
      <c r="D92">
        <v>3</v>
      </c>
      <c r="E92" s="1" t="s">
        <v>140</v>
      </c>
      <c r="F92" s="2">
        <v>44947</v>
      </c>
      <c r="H92">
        <v>64</v>
      </c>
      <c r="I92">
        <v>4007100003</v>
      </c>
      <c r="J92" t="str">
        <f t="shared" si="9"/>
        <v>0000</v>
      </c>
      <c r="K92">
        <v>4028044947</v>
      </c>
      <c r="L92" t="str">
        <f t="shared" si="10"/>
        <v/>
      </c>
      <c r="M92" t="b">
        <f t="shared" si="2"/>
        <v>0</v>
      </c>
      <c r="N92" t="b">
        <f t="shared" si="3"/>
        <v>1</v>
      </c>
      <c r="R92" t="str">
        <f t="shared" si="11"/>
        <v>-</v>
      </c>
      <c r="S92" t="str">
        <f t="shared" si="12"/>
        <v>-</v>
      </c>
      <c r="T92" t="str">
        <f t="shared" si="13"/>
        <v>-</v>
      </c>
    </row>
    <row r="93" spans="2:20" x14ac:dyDescent="0.3">
      <c r="B93">
        <v>65</v>
      </c>
      <c r="C93" s="1" t="s">
        <v>141</v>
      </c>
      <c r="D93">
        <v>44945</v>
      </c>
      <c r="E93" s="12" t="s">
        <v>142</v>
      </c>
      <c r="F93" s="2">
        <v>99992</v>
      </c>
      <c r="H93">
        <v>65</v>
      </c>
      <c r="I93">
        <v>4028144945</v>
      </c>
      <c r="J93" t="str">
        <f t="shared" si="9"/>
        <v/>
      </c>
      <c r="K93">
        <v>4048599992</v>
      </c>
      <c r="L93" t="str">
        <f t="shared" si="10"/>
        <v/>
      </c>
      <c r="M93" t="b">
        <f t="shared" si="2"/>
        <v>0</v>
      </c>
      <c r="N93" t="b">
        <f t="shared" si="3"/>
        <v>1</v>
      </c>
      <c r="R93" t="str">
        <f t="shared" si="11"/>
        <v>-</v>
      </c>
      <c r="S93" t="str">
        <f t="shared" si="12"/>
        <v>-</v>
      </c>
      <c r="T93" t="str">
        <f t="shared" si="13"/>
        <v>-</v>
      </c>
    </row>
    <row r="94" spans="2:20" s="2" customFormat="1" x14ac:dyDescent="0.3">
      <c r="B94" s="11">
        <v>65</v>
      </c>
      <c r="C94" s="12" t="s">
        <v>143</v>
      </c>
      <c r="D94" s="11">
        <v>10000</v>
      </c>
      <c r="E94" s="12" t="s">
        <v>143</v>
      </c>
      <c r="F94" s="11">
        <v>99999</v>
      </c>
      <c r="H94">
        <v>65</v>
      </c>
      <c r="I94">
        <v>4048610000</v>
      </c>
      <c r="J94" t="str">
        <f t="shared" si="9"/>
        <v/>
      </c>
      <c r="K94">
        <v>4048699999</v>
      </c>
      <c r="L94" t="str">
        <f t="shared" si="10"/>
        <v/>
      </c>
      <c r="M94" t="b">
        <f t="shared" si="2"/>
        <v>0</v>
      </c>
      <c r="N94" t="b">
        <f t="shared" si="3"/>
        <v>1</v>
      </c>
      <c r="O94"/>
      <c r="R94" t="str">
        <f t="shared" si="11"/>
        <v>-</v>
      </c>
      <c r="S94" t="str">
        <f t="shared" si="12"/>
        <v>-</v>
      </c>
      <c r="T94" t="str">
        <f t="shared" si="13"/>
        <v>-</v>
      </c>
    </row>
    <row r="95" spans="2:20" s="2" customFormat="1" x14ac:dyDescent="0.3">
      <c r="B95" s="11">
        <v>66</v>
      </c>
      <c r="C95" s="12" t="s">
        <v>143</v>
      </c>
      <c r="D95" s="11">
        <v>1</v>
      </c>
      <c r="E95" s="12" t="s">
        <v>143</v>
      </c>
      <c r="F95" s="11">
        <v>9999</v>
      </c>
      <c r="H95">
        <v>66</v>
      </c>
      <c r="I95">
        <v>4048600001</v>
      </c>
      <c r="J95" t="str">
        <f t="shared" si="9"/>
        <v>0000</v>
      </c>
      <c r="K95">
        <v>4048609999</v>
      </c>
      <c r="L95">
        <f t="shared" si="10"/>
        <v>0</v>
      </c>
      <c r="M95" t="b">
        <f t="shared" si="2"/>
        <v>0</v>
      </c>
      <c r="N95" t="b">
        <f t="shared" si="3"/>
        <v>1</v>
      </c>
      <c r="O95"/>
      <c r="R95" t="str">
        <f t="shared" si="11"/>
        <v>-</v>
      </c>
      <c r="S95" t="str">
        <f t="shared" si="12"/>
        <v>-</v>
      </c>
      <c r="T95" t="str">
        <f t="shared" si="13"/>
        <v>-</v>
      </c>
    </row>
    <row r="96" spans="2:20" x14ac:dyDescent="0.3">
      <c r="B96">
        <v>66</v>
      </c>
      <c r="C96" s="12" t="s">
        <v>144</v>
      </c>
      <c r="D96">
        <v>8</v>
      </c>
      <c r="E96" s="1" t="s">
        <v>145</v>
      </c>
      <c r="F96" s="2">
        <v>57845</v>
      </c>
      <c r="H96">
        <v>66</v>
      </c>
      <c r="I96">
        <v>4048700008</v>
      </c>
      <c r="J96" t="str">
        <f t="shared" si="9"/>
        <v>0000</v>
      </c>
      <c r="K96">
        <v>4072457845</v>
      </c>
      <c r="L96" t="str">
        <f t="shared" si="10"/>
        <v/>
      </c>
      <c r="M96" t="b">
        <f t="shared" si="2"/>
        <v>0</v>
      </c>
      <c r="N96" t="b">
        <f t="shared" si="3"/>
        <v>1</v>
      </c>
      <c r="R96" t="str">
        <f t="shared" si="11"/>
        <v>-</v>
      </c>
      <c r="S96" t="str">
        <f t="shared" si="12"/>
        <v>-</v>
      </c>
      <c r="T96" t="str">
        <f t="shared" si="13"/>
        <v>-</v>
      </c>
    </row>
    <row r="97" spans="2:20" x14ac:dyDescent="0.3">
      <c r="B97">
        <v>67</v>
      </c>
      <c r="C97" s="1" t="s">
        <v>146</v>
      </c>
      <c r="D97">
        <v>5821</v>
      </c>
      <c r="E97" s="12" t="s">
        <v>147</v>
      </c>
      <c r="F97" s="2">
        <v>99993</v>
      </c>
      <c r="H97">
        <v>67</v>
      </c>
      <c r="I97">
        <v>4072805821</v>
      </c>
      <c r="J97">
        <f t="shared" si="9"/>
        <v>0</v>
      </c>
      <c r="K97">
        <v>4090699993</v>
      </c>
      <c r="L97" t="str">
        <f t="shared" si="10"/>
        <v/>
      </c>
      <c r="M97" t="b">
        <f t="shared" si="2"/>
        <v>0</v>
      </c>
      <c r="N97" t="b">
        <f t="shared" si="3"/>
        <v>1</v>
      </c>
      <c r="R97" t="str">
        <f t="shared" si="11"/>
        <v>-</v>
      </c>
      <c r="S97" t="str">
        <f t="shared" si="12"/>
        <v>-</v>
      </c>
      <c r="T97" t="str">
        <f t="shared" si="13"/>
        <v>-</v>
      </c>
    </row>
    <row r="98" spans="2:20" s="2" customFormat="1" x14ac:dyDescent="0.3">
      <c r="B98" s="11">
        <v>67</v>
      </c>
      <c r="C98" s="12" t="s">
        <v>148</v>
      </c>
      <c r="D98" s="11">
        <v>10000</v>
      </c>
      <c r="E98" s="12" t="s">
        <v>148</v>
      </c>
      <c r="F98" s="11">
        <v>99999</v>
      </c>
      <c r="H98">
        <v>67</v>
      </c>
      <c r="I98">
        <v>4090710000</v>
      </c>
      <c r="J98" t="str">
        <f t="shared" si="9"/>
        <v/>
      </c>
      <c r="K98">
        <v>4090799999</v>
      </c>
      <c r="L98" t="str">
        <f t="shared" si="10"/>
        <v/>
      </c>
      <c r="M98" t="b">
        <f t="shared" si="2"/>
        <v>0</v>
      </c>
      <c r="N98" t="b">
        <f t="shared" si="3"/>
        <v>1</v>
      </c>
      <c r="O98"/>
      <c r="R98" t="str">
        <f t="shared" si="11"/>
        <v>-</v>
      </c>
      <c r="S98" t="str">
        <f t="shared" si="12"/>
        <v>-</v>
      </c>
      <c r="T98" t="str">
        <f t="shared" si="13"/>
        <v>-</v>
      </c>
    </row>
    <row r="99" spans="2:20" s="2" customFormat="1" x14ac:dyDescent="0.3">
      <c r="B99" s="11">
        <v>68</v>
      </c>
      <c r="C99" s="12" t="s">
        <v>148</v>
      </c>
      <c r="D99" s="11">
        <v>1</v>
      </c>
      <c r="E99" s="12" t="s">
        <v>148</v>
      </c>
      <c r="F99" s="11">
        <v>9999</v>
      </c>
      <c r="H99">
        <v>68</v>
      </c>
      <c r="I99">
        <v>4090700001</v>
      </c>
      <c r="J99" t="str">
        <f t="shared" si="9"/>
        <v>0000</v>
      </c>
      <c r="K99">
        <v>4090709999</v>
      </c>
      <c r="L99">
        <f t="shared" si="10"/>
        <v>0</v>
      </c>
      <c r="M99" t="b">
        <f t="shared" si="2"/>
        <v>0</v>
      </c>
      <c r="N99" t="b">
        <f t="shared" si="3"/>
        <v>1</v>
      </c>
      <c r="O99"/>
      <c r="R99" t="str">
        <f t="shared" si="11"/>
        <v>-</v>
      </c>
      <c r="S99" t="str">
        <f t="shared" si="12"/>
        <v>-</v>
      </c>
      <c r="T99" t="str">
        <f t="shared" si="13"/>
        <v>-</v>
      </c>
    </row>
    <row r="100" spans="2:20" x14ac:dyDescent="0.3">
      <c r="B100">
        <v>68</v>
      </c>
      <c r="C100" s="12" t="s">
        <v>149</v>
      </c>
      <c r="D100">
        <v>9</v>
      </c>
      <c r="E100" s="1" t="s">
        <v>150</v>
      </c>
      <c r="F100" s="2">
        <v>9923</v>
      </c>
      <c r="H100">
        <v>68</v>
      </c>
      <c r="I100">
        <v>4090800009</v>
      </c>
      <c r="J100" t="str">
        <f t="shared" si="9"/>
        <v>0000</v>
      </c>
      <c r="K100">
        <v>4095609923</v>
      </c>
      <c r="L100">
        <f t="shared" si="10"/>
        <v>0</v>
      </c>
      <c r="M100" t="b">
        <f t="shared" si="2"/>
        <v>0</v>
      </c>
      <c r="N100" t="b">
        <f t="shared" si="3"/>
        <v>1</v>
      </c>
      <c r="R100" t="str">
        <f t="shared" si="11"/>
        <v>-</v>
      </c>
      <c r="S100" t="str">
        <f t="shared" si="12"/>
        <v>-</v>
      </c>
      <c r="T100" t="str">
        <f t="shared" si="13"/>
        <v>-</v>
      </c>
    </row>
    <row r="101" spans="2:20" x14ac:dyDescent="0.3">
      <c r="B101">
        <v>69</v>
      </c>
      <c r="C101" s="1" t="s">
        <v>151</v>
      </c>
      <c r="D101">
        <v>9471</v>
      </c>
      <c r="E101" s="1" t="s">
        <v>152</v>
      </c>
      <c r="F101" s="2">
        <v>15849</v>
      </c>
      <c r="H101">
        <v>69</v>
      </c>
      <c r="I101">
        <v>4095909471</v>
      </c>
      <c r="J101">
        <f t="shared" si="9"/>
        <v>0</v>
      </c>
      <c r="K101">
        <v>4098315849</v>
      </c>
      <c r="L101" t="str">
        <f t="shared" si="10"/>
        <v/>
      </c>
      <c r="M101" t="b">
        <f t="shared" si="2"/>
        <v>0</v>
      </c>
      <c r="N101" t="b">
        <f t="shared" si="3"/>
        <v>1</v>
      </c>
      <c r="R101" t="str">
        <f t="shared" si="11"/>
        <v>-</v>
      </c>
      <c r="S101" t="str">
        <f t="shared" si="12"/>
        <v>-</v>
      </c>
      <c r="T101" t="str">
        <f t="shared" si="13"/>
        <v>-</v>
      </c>
    </row>
    <row r="102" spans="2:20" x14ac:dyDescent="0.3">
      <c r="B102">
        <v>70</v>
      </c>
      <c r="C102" s="1" t="s">
        <v>153</v>
      </c>
      <c r="D102">
        <v>15045</v>
      </c>
      <c r="E102" s="1" t="s">
        <v>154</v>
      </c>
      <c r="F102" s="2">
        <v>25889</v>
      </c>
      <c r="H102">
        <v>70</v>
      </c>
      <c r="I102">
        <v>4098415045</v>
      </c>
      <c r="J102" t="str">
        <f t="shared" si="9"/>
        <v/>
      </c>
      <c r="K102">
        <v>4102325889</v>
      </c>
      <c r="L102" t="str">
        <f t="shared" si="10"/>
        <v/>
      </c>
      <c r="M102" t="b">
        <f t="shared" si="2"/>
        <v>0</v>
      </c>
      <c r="N102" t="b">
        <f t="shared" si="3"/>
        <v>1</v>
      </c>
      <c r="R102" t="str">
        <f t="shared" si="11"/>
        <v>-</v>
      </c>
      <c r="S102" t="str">
        <f t="shared" si="12"/>
        <v>-</v>
      </c>
      <c r="T102" t="str">
        <f t="shared" si="13"/>
        <v>-</v>
      </c>
    </row>
    <row r="103" spans="2:20" x14ac:dyDescent="0.3">
      <c r="B103">
        <v>71</v>
      </c>
      <c r="C103" s="1" t="s">
        <v>155</v>
      </c>
      <c r="D103">
        <v>20614</v>
      </c>
      <c r="E103" s="12" t="s">
        <v>156</v>
      </c>
      <c r="F103" s="2">
        <v>99995</v>
      </c>
      <c r="H103">
        <v>71</v>
      </c>
      <c r="I103">
        <v>4102420614</v>
      </c>
      <c r="J103" t="str">
        <f t="shared" si="9"/>
        <v/>
      </c>
      <c r="K103">
        <v>4132299995</v>
      </c>
      <c r="L103" t="str">
        <f t="shared" si="10"/>
        <v/>
      </c>
      <c r="M103" t="b">
        <f t="shared" si="2"/>
        <v>0</v>
      </c>
      <c r="N103" t="b">
        <f t="shared" si="3"/>
        <v>1</v>
      </c>
      <c r="R103" t="str">
        <f t="shared" si="11"/>
        <v>-</v>
      </c>
      <c r="S103" t="str">
        <f t="shared" si="12"/>
        <v>-</v>
      </c>
      <c r="T103" t="str">
        <f t="shared" si="13"/>
        <v>-</v>
      </c>
    </row>
    <row r="104" spans="2:20" s="2" customFormat="1" x14ac:dyDescent="0.3">
      <c r="B104" s="11">
        <v>71</v>
      </c>
      <c r="C104" s="12" t="s">
        <v>157</v>
      </c>
      <c r="D104" s="11">
        <v>10000</v>
      </c>
      <c r="E104" s="12" t="s">
        <v>157</v>
      </c>
      <c r="F104" s="11">
        <v>99999</v>
      </c>
      <c r="H104">
        <v>71</v>
      </c>
      <c r="I104">
        <v>4132310000</v>
      </c>
      <c r="J104" t="str">
        <f t="shared" si="9"/>
        <v/>
      </c>
      <c r="K104">
        <v>4132399999</v>
      </c>
      <c r="L104" t="str">
        <f t="shared" si="10"/>
        <v/>
      </c>
      <c r="M104" t="b">
        <f t="shared" si="2"/>
        <v>0</v>
      </c>
      <c r="N104" t="b">
        <f t="shared" si="3"/>
        <v>1</v>
      </c>
      <c r="O104"/>
      <c r="R104" t="str">
        <f t="shared" si="11"/>
        <v>-</v>
      </c>
      <c r="S104" t="str">
        <f t="shared" si="12"/>
        <v>-</v>
      </c>
      <c r="T104" t="str">
        <f t="shared" si="13"/>
        <v>-</v>
      </c>
    </row>
    <row r="105" spans="2:20" s="2" customFormat="1" x14ac:dyDescent="0.3">
      <c r="B105" s="11">
        <v>72</v>
      </c>
      <c r="C105" s="12" t="s">
        <v>157</v>
      </c>
      <c r="D105" s="11">
        <v>1</v>
      </c>
      <c r="E105" s="12" t="s">
        <v>157</v>
      </c>
      <c r="F105" s="11">
        <v>9999</v>
      </c>
      <c r="H105">
        <v>72</v>
      </c>
      <c r="I105">
        <v>4132300001</v>
      </c>
      <c r="J105" t="str">
        <f t="shared" si="9"/>
        <v>0000</v>
      </c>
      <c r="K105">
        <v>4132309999</v>
      </c>
      <c r="L105">
        <f t="shared" si="10"/>
        <v>0</v>
      </c>
      <c r="M105" t="b">
        <f t="shared" si="2"/>
        <v>0</v>
      </c>
      <c r="N105" t="b">
        <f t="shared" si="3"/>
        <v>1</v>
      </c>
      <c r="O105"/>
      <c r="R105" t="str">
        <f t="shared" si="11"/>
        <v>-</v>
      </c>
      <c r="S105" t="str">
        <f t="shared" si="12"/>
        <v>-</v>
      </c>
      <c r="T105" t="str">
        <f t="shared" si="13"/>
        <v>-</v>
      </c>
    </row>
    <row r="106" spans="2:20" x14ac:dyDescent="0.3">
      <c r="B106">
        <v>73</v>
      </c>
      <c r="C106" s="1" t="s">
        <v>158</v>
      </c>
      <c r="D106">
        <v>140</v>
      </c>
      <c r="E106" s="1" t="s">
        <v>159</v>
      </c>
      <c r="F106" s="2">
        <v>97112</v>
      </c>
      <c r="H106">
        <v>73</v>
      </c>
      <c r="I106">
        <v>4132400140</v>
      </c>
      <c r="J106" t="str">
        <f t="shared" si="9"/>
        <v>00</v>
      </c>
      <c r="K106">
        <v>4136797112</v>
      </c>
      <c r="L106" t="str">
        <f t="shared" si="10"/>
        <v/>
      </c>
      <c r="M106" t="b">
        <f t="shared" ref="M106:M122" si="14">I106&lt;=$I$8</f>
        <v>0</v>
      </c>
      <c r="N106" t="b">
        <f t="shared" ref="N106:N122" si="15">K106&gt;=$I$8</f>
        <v>1</v>
      </c>
      <c r="R106" t="str">
        <f t="shared" si="11"/>
        <v>-</v>
      </c>
      <c r="S106" t="str">
        <f t="shared" si="12"/>
        <v>-</v>
      </c>
      <c r="T106" t="str">
        <f t="shared" si="13"/>
        <v>-</v>
      </c>
    </row>
    <row r="107" spans="2:20" x14ac:dyDescent="0.3">
      <c r="B107">
        <v>74</v>
      </c>
      <c r="C107" s="1" t="s">
        <v>160</v>
      </c>
      <c r="D107">
        <v>10345</v>
      </c>
      <c r="E107" s="1" t="s">
        <v>161</v>
      </c>
      <c r="F107" s="2">
        <v>21130</v>
      </c>
      <c r="H107">
        <v>74</v>
      </c>
      <c r="I107">
        <v>4136810345</v>
      </c>
      <c r="J107" t="str">
        <f t="shared" ref="J107:J122" si="16">VLOOKUP(LEN(D107),$P$3:$Q$9,2,FALSE)</f>
        <v/>
      </c>
      <c r="K107">
        <v>4140421130</v>
      </c>
      <c r="L107" t="str">
        <f t="shared" ref="L107:L122" si="17">VLOOKUP(LEN(F107),$P$3:$Q$9,2,FALSE)</f>
        <v/>
      </c>
      <c r="M107" t="b">
        <f t="shared" si="14"/>
        <v>0</v>
      </c>
      <c r="N107" t="b">
        <f t="shared" si="15"/>
        <v>1</v>
      </c>
      <c r="R107" t="str">
        <f t="shared" si="11"/>
        <v>-</v>
      </c>
      <c r="S107" t="str">
        <f t="shared" si="12"/>
        <v>-</v>
      </c>
      <c r="T107" t="str">
        <f t="shared" si="13"/>
        <v>-</v>
      </c>
    </row>
    <row r="108" spans="2:20" x14ac:dyDescent="0.3">
      <c r="B108">
        <v>75</v>
      </c>
      <c r="C108" s="1" t="s">
        <v>162</v>
      </c>
      <c r="D108">
        <v>18726</v>
      </c>
      <c r="E108" s="1" t="s">
        <v>162</v>
      </c>
      <c r="F108" s="2">
        <v>19088</v>
      </c>
      <c r="H108">
        <v>75</v>
      </c>
      <c r="I108">
        <v>4140718726</v>
      </c>
      <c r="J108" t="str">
        <f t="shared" si="16"/>
        <v/>
      </c>
      <c r="K108">
        <v>4140719088</v>
      </c>
      <c r="L108" t="str">
        <f t="shared" si="17"/>
        <v/>
      </c>
      <c r="M108" t="b">
        <f t="shared" si="14"/>
        <v>0</v>
      </c>
      <c r="N108" t="b">
        <f t="shared" si="15"/>
        <v>1</v>
      </c>
      <c r="R108" t="str">
        <f t="shared" si="11"/>
        <v>-</v>
      </c>
      <c r="S108" t="str">
        <f t="shared" si="12"/>
        <v>-</v>
      </c>
      <c r="T108" t="str">
        <f t="shared" si="13"/>
        <v>-</v>
      </c>
    </row>
    <row r="109" spans="2:20" x14ac:dyDescent="0.3">
      <c r="B109">
        <v>76</v>
      </c>
      <c r="C109" s="1" t="s">
        <v>163</v>
      </c>
      <c r="D109">
        <v>14970</v>
      </c>
      <c r="E109" s="1" t="s">
        <v>164</v>
      </c>
      <c r="F109" s="2">
        <v>31689</v>
      </c>
      <c r="H109">
        <v>76</v>
      </c>
      <c r="I109">
        <v>4140814970</v>
      </c>
      <c r="J109" t="str">
        <f t="shared" si="16"/>
        <v/>
      </c>
      <c r="K109">
        <v>4146531689</v>
      </c>
      <c r="L109" t="str">
        <f t="shared" si="17"/>
        <v/>
      </c>
      <c r="M109" t="b">
        <f t="shared" si="14"/>
        <v>0</v>
      </c>
      <c r="N109" t="b">
        <f t="shared" si="15"/>
        <v>1</v>
      </c>
      <c r="R109" t="str">
        <f t="shared" si="11"/>
        <v>-</v>
      </c>
      <c r="S109" t="str">
        <f t="shared" si="12"/>
        <v>-</v>
      </c>
      <c r="T109" t="str">
        <f t="shared" si="13"/>
        <v>-</v>
      </c>
    </row>
    <row r="110" spans="2:20" x14ac:dyDescent="0.3">
      <c r="B110">
        <v>77</v>
      </c>
      <c r="C110" s="1" t="s">
        <v>165</v>
      </c>
      <c r="D110">
        <v>31679</v>
      </c>
      <c r="E110" s="1" t="s">
        <v>166</v>
      </c>
      <c r="F110" s="2">
        <v>41952</v>
      </c>
      <c r="H110">
        <v>77</v>
      </c>
      <c r="I110">
        <v>4146631679</v>
      </c>
      <c r="J110" t="str">
        <f t="shared" si="16"/>
        <v/>
      </c>
      <c r="K110">
        <v>4150941952</v>
      </c>
      <c r="L110" t="str">
        <f t="shared" si="17"/>
        <v/>
      </c>
      <c r="M110" t="b">
        <f t="shared" si="14"/>
        <v>0</v>
      </c>
      <c r="N110" t="b">
        <f t="shared" si="15"/>
        <v>1</v>
      </c>
      <c r="R110" t="str">
        <f t="shared" si="11"/>
        <v>-</v>
      </c>
      <c r="S110" t="str">
        <f t="shared" si="12"/>
        <v>-</v>
      </c>
      <c r="T110" t="str">
        <f t="shared" si="13"/>
        <v>-</v>
      </c>
    </row>
    <row r="111" spans="2:20" x14ac:dyDescent="0.3">
      <c r="B111">
        <v>78</v>
      </c>
      <c r="C111" s="1" t="s">
        <v>167</v>
      </c>
      <c r="D111">
        <v>41518</v>
      </c>
      <c r="E111" s="1" t="s">
        <v>168</v>
      </c>
      <c r="F111" s="2">
        <v>61780</v>
      </c>
      <c r="H111">
        <v>78</v>
      </c>
      <c r="I111">
        <v>4151241518</v>
      </c>
      <c r="J111" t="str">
        <f t="shared" si="16"/>
        <v/>
      </c>
      <c r="K111">
        <v>4159661780</v>
      </c>
      <c r="L111" t="str">
        <f t="shared" si="17"/>
        <v/>
      </c>
      <c r="M111" t="b">
        <f t="shared" si="14"/>
        <v>0</v>
      </c>
      <c r="N111" t="b">
        <f t="shared" si="15"/>
        <v>1</v>
      </c>
      <c r="R111" t="str">
        <f t="shared" si="11"/>
        <v>-</v>
      </c>
      <c r="S111" t="str">
        <f t="shared" si="12"/>
        <v>-</v>
      </c>
      <c r="T111" t="str">
        <f t="shared" si="13"/>
        <v>-</v>
      </c>
    </row>
    <row r="112" spans="2:20" x14ac:dyDescent="0.3">
      <c r="B112">
        <v>79</v>
      </c>
      <c r="C112" s="1" t="s">
        <v>169</v>
      </c>
      <c r="D112">
        <v>61291</v>
      </c>
      <c r="E112" s="12" t="s">
        <v>170</v>
      </c>
      <c r="F112" s="2">
        <v>99993</v>
      </c>
      <c r="H112">
        <v>79</v>
      </c>
      <c r="I112">
        <v>4159761291</v>
      </c>
      <c r="J112" t="str">
        <f t="shared" si="16"/>
        <v/>
      </c>
      <c r="K112">
        <v>4179899993</v>
      </c>
      <c r="L112" t="str">
        <f t="shared" si="17"/>
        <v/>
      </c>
      <c r="M112" t="b">
        <f t="shared" si="14"/>
        <v>0</v>
      </c>
      <c r="N112" t="b">
        <f t="shared" si="15"/>
        <v>1</v>
      </c>
      <c r="R112" t="str">
        <f t="shared" si="11"/>
        <v>-</v>
      </c>
      <c r="S112" t="str">
        <f t="shared" si="12"/>
        <v>-</v>
      </c>
      <c r="T112" t="str">
        <f t="shared" si="13"/>
        <v>-</v>
      </c>
    </row>
    <row r="113" spans="2:20" s="2" customFormat="1" x14ac:dyDescent="0.3">
      <c r="B113" s="11">
        <v>79</v>
      </c>
      <c r="C113" s="12" t="s">
        <v>171</v>
      </c>
      <c r="D113" s="11">
        <v>10000</v>
      </c>
      <c r="E113" s="12" t="s">
        <v>171</v>
      </c>
      <c r="F113" s="11">
        <v>99999</v>
      </c>
      <c r="H113">
        <v>79</v>
      </c>
      <c r="I113">
        <v>4179910000</v>
      </c>
      <c r="J113" t="str">
        <f t="shared" si="16"/>
        <v/>
      </c>
      <c r="K113">
        <v>4179999999</v>
      </c>
      <c r="L113" t="str">
        <f t="shared" si="17"/>
        <v/>
      </c>
      <c r="M113" t="b">
        <f t="shared" si="14"/>
        <v>0</v>
      </c>
      <c r="N113" t="b">
        <f t="shared" si="15"/>
        <v>1</v>
      </c>
      <c r="O113"/>
      <c r="R113" t="str">
        <f t="shared" si="11"/>
        <v>-</v>
      </c>
      <c r="S113" t="str">
        <f t="shared" si="12"/>
        <v>-</v>
      </c>
      <c r="T113" t="str">
        <f t="shared" si="13"/>
        <v>-</v>
      </c>
    </row>
    <row r="114" spans="2:20" s="2" customFormat="1" x14ac:dyDescent="0.3">
      <c r="B114" s="11">
        <v>80</v>
      </c>
      <c r="C114" s="12" t="s">
        <v>171</v>
      </c>
      <c r="D114" s="11">
        <v>1</v>
      </c>
      <c r="E114" s="12" t="s">
        <v>171</v>
      </c>
      <c r="F114" s="11">
        <v>9999</v>
      </c>
      <c r="H114">
        <v>80</v>
      </c>
      <c r="I114">
        <v>4179900001</v>
      </c>
      <c r="J114" t="str">
        <f t="shared" si="16"/>
        <v>0000</v>
      </c>
      <c r="K114">
        <v>4179909999</v>
      </c>
      <c r="L114">
        <f t="shared" si="17"/>
        <v>0</v>
      </c>
      <c r="M114" t="b">
        <f t="shared" si="14"/>
        <v>0</v>
      </c>
      <c r="N114" t="b">
        <f t="shared" si="15"/>
        <v>1</v>
      </c>
      <c r="O114"/>
      <c r="R114" t="str">
        <f t="shared" si="11"/>
        <v>-</v>
      </c>
      <c r="S114" t="str">
        <f t="shared" si="12"/>
        <v>-</v>
      </c>
      <c r="T114" t="str">
        <f t="shared" si="13"/>
        <v>-</v>
      </c>
    </row>
    <row r="115" spans="2:20" x14ac:dyDescent="0.3">
      <c r="B115">
        <v>80</v>
      </c>
      <c r="C115" s="12" t="s">
        <v>172</v>
      </c>
      <c r="D115">
        <v>9</v>
      </c>
      <c r="E115" s="1" t="s">
        <v>173</v>
      </c>
      <c r="F115" s="2">
        <v>68192</v>
      </c>
      <c r="H115">
        <v>80</v>
      </c>
      <c r="I115">
        <v>4180000009</v>
      </c>
      <c r="J115" t="str">
        <f t="shared" si="16"/>
        <v>0000</v>
      </c>
      <c r="K115">
        <v>4186568192</v>
      </c>
      <c r="L115" t="str">
        <f t="shared" si="17"/>
        <v/>
      </c>
      <c r="M115" t="b">
        <f t="shared" si="14"/>
        <v>0</v>
      </c>
      <c r="N115" t="b">
        <f t="shared" si="15"/>
        <v>1</v>
      </c>
      <c r="R115" t="str">
        <f t="shared" si="11"/>
        <v>-</v>
      </c>
      <c r="S115" t="str">
        <f t="shared" si="12"/>
        <v>-</v>
      </c>
      <c r="T115" t="str">
        <f t="shared" si="13"/>
        <v>-</v>
      </c>
    </row>
    <row r="116" spans="2:20" x14ac:dyDescent="0.3">
      <c r="B116">
        <v>81</v>
      </c>
      <c r="C116" s="1" t="s">
        <v>174</v>
      </c>
      <c r="D116">
        <v>68033</v>
      </c>
      <c r="E116" s="12" t="s">
        <v>175</v>
      </c>
      <c r="F116" s="2">
        <v>99995</v>
      </c>
      <c r="H116">
        <v>81</v>
      </c>
      <c r="I116">
        <v>4186668033</v>
      </c>
      <c r="J116" t="str">
        <f t="shared" si="16"/>
        <v/>
      </c>
      <c r="K116">
        <v>4200399995</v>
      </c>
      <c r="L116" t="str">
        <f t="shared" si="17"/>
        <v/>
      </c>
      <c r="M116" t="b">
        <f t="shared" si="14"/>
        <v>0</v>
      </c>
      <c r="N116" t="b">
        <f t="shared" si="15"/>
        <v>1</v>
      </c>
      <c r="R116" t="str">
        <f t="shared" si="11"/>
        <v>-</v>
      </c>
      <c r="S116" t="str">
        <f t="shared" si="12"/>
        <v>-</v>
      </c>
      <c r="T116" t="str">
        <f t="shared" si="13"/>
        <v>-</v>
      </c>
    </row>
    <row r="117" spans="2:20" s="2" customFormat="1" x14ac:dyDescent="0.3">
      <c r="B117" s="11">
        <v>81</v>
      </c>
      <c r="C117" s="12" t="s">
        <v>176</v>
      </c>
      <c r="D117" s="11">
        <v>10000</v>
      </c>
      <c r="E117" s="12" t="s">
        <v>176</v>
      </c>
      <c r="F117" s="11">
        <v>99999</v>
      </c>
      <c r="H117">
        <v>81</v>
      </c>
      <c r="I117">
        <v>4200410000</v>
      </c>
      <c r="J117" t="str">
        <f t="shared" si="16"/>
        <v/>
      </c>
      <c r="K117">
        <v>4200499999</v>
      </c>
      <c r="L117" t="str">
        <f t="shared" si="17"/>
        <v/>
      </c>
      <c r="M117" t="b">
        <f t="shared" si="14"/>
        <v>0</v>
      </c>
      <c r="N117" t="b">
        <f t="shared" si="15"/>
        <v>1</v>
      </c>
      <c r="O117"/>
      <c r="R117" t="str">
        <f t="shared" si="11"/>
        <v>-</v>
      </c>
      <c r="S117" t="str">
        <f t="shared" si="12"/>
        <v>-</v>
      </c>
      <c r="T117" t="str">
        <f t="shared" si="13"/>
        <v>-</v>
      </c>
    </row>
    <row r="118" spans="2:20" s="2" customFormat="1" x14ac:dyDescent="0.3">
      <c r="B118" s="11">
        <v>82</v>
      </c>
      <c r="C118" s="12" t="s">
        <v>176</v>
      </c>
      <c r="D118" s="11">
        <v>1</v>
      </c>
      <c r="E118" s="12" t="s">
        <v>176</v>
      </c>
      <c r="F118" s="11">
        <v>9999</v>
      </c>
      <c r="H118">
        <v>82</v>
      </c>
      <c r="I118">
        <v>4200400001</v>
      </c>
      <c r="J118" t="str">
        <f t="shared" si="16"/>
        <v>0000</v>
      </c>
      <c r="K118">
        <v>4200409999</v>
      </c>
      <c r="L118">
        <f t="shared" si="17"/>
        <v>0</v>
      </c>
      <c r="M118" t="b">
        <f t="shared" si="14"/>
        <v>0</v>
      </c>
      <c r="N118" t="b">
        <f t="shared" si="15"/>
        <v>1</v>
      </c>
      <c r="O118"/>
      <c r="R118" t="str">
        <f t="shared" si="11"/>
        <v>-</v>
      </c>
      <c r="S118" t="str">
        <f t="shared" si="12"/>
        <v>-</v>
      </c>
      <c r="T118" t="str">
        <f t="shared" si="13"/>
        <v>-</v>
      </c>
    </row>
    <row r="119" spans="2:20" x14ac:dyDescent="0.3">
      <c r="B119">
        <v>82</v>
      </c>
      <c r="C119" s="12" t="s">
        <v>177</v>
      </c>
      <c r="D119">
        <v>1</v>
      </c>
      <c r="E119" s="12" t="s">
        <v>178</v>
      </c>
      <c r="F119" s="2">
        <v>99977</v>
      </c>
      <c r="H119">
        <v>82</v>
      </c>
      <c r="I119">
        <v>4200500001</v>
      </c>
      <c r="J119" t="str">
        <f t="shared" si="16"/>
        <v>0000</v>
      </c>
      <c r="K119">
        <v>4248799977</v>
      </c>
      <c r="L119" t="str">
        <f t="shared" si="17"/>
        <v/>
      </c>
      <c r="M119" t="b">
        <f t="shared" si="14"/>
        <v>0</v>
      </c>
      <c r="N119" t="b">
        <f t="shared" si="15"/>
        <v>1</v>
      </c>
      <c r="R119" t="str">
        <f t="shared" si="11"/>
        <v>-</v>
      </c>
      <c r="S119" t="str">
        <f t="shared" si="12"/>
        <v>-</v>
      </c>
      <c r="T119" t="str">
        <f t="shared" si="13"/>
        <v>-</v>
      </c>
    </row>
    <row r="120" spans="2:20" s="2" customFormat="1" x14ac:dyDescent="0.3">
      <c r="B120" s="11">
        <v>82</v>
      </c>
      <c r="C120" s="12" t="s">
        <v>179</v>
      </c>
      <c r="D120" s="11">
        <v>10000</v>
      </c>
      <c r="E120" s="12" t="s">
        <v>179</v>
      </c>
      <c r="F120" s="11">
        <v>99999</v>
      </c>
      <c r="H120">
        <v>82</v>
      </c>
      <c r="I120">
        <v>4248810000</v>
      </c>
      <c r="J120" t="str">
        <f t="shared" si="16"/>
        <v/>
      </c>
      <c r="K120">
        <v>4248899999</v>
      </c>
      <c r="L120" t="str">
        <f t="shared" si="17"/>
        <v/>
      </c>
      <c r="M120" t="b">
        <f t="shared" si="14"/>
        <v>0</v>
      </c>
      <c r="N120" t="b">
        <f t="shared" si="15"/>
        <v>1</v>
      </c>
      <c r="O120"/>
      <c r="R120" t="str">
        <f t="shared" si="11"/>
        <v>-</v>
      </c>
      <c r="S120" t="str">
        <f t="shared" si="12"/>
        <v>-</v>
      </c>
      <c r="T120" t="str">
        <f t="shared" si="13"/>
        <v>-</v>
      </c>
    </row>
    <row r="121" spans="2:20" s="2" customFormat="1" x14ac:dyDescent="0.3">
      <c r="B121" s="11">
        <v>83</v>
      </c>
      <c r="C121" s="12" t="s">
        <v>179</v>
      </c>
      <c r="D121" s="11">
        <v>1</v>
      </c>
      <c r="E121" s="12" t="s">
        <v>179</v>
      </c>
      <c r="F121" s="11">
        <v>9999</v>
      </c>
      <c r="H121">
        <v>83</v>
      </c>
      <c r="I121">
        <v>4248800001</v>
      </c>
      <c r="J121" t="str">
        <f t="shared" si="16"/>
        <v>0000</v>
      </c>
      <c r="K121">
        <v>4248809999</v>
      </c>
      <c r="L121">
        <f t="shared" si="17"/>
        <v>0</v>
      </c>
      <c r="M121" t="b">
        <f t="shared" si="14"/>
        <v>0</v>
      </c>
      <c r="N121" t="b">
        <f t="shared" si="15"/>
        <v>1</v>
      </c>
      <c r="O121"/>
      <c r="R121" t="str">
        <f t="shared" si="11"/>
        <v>-</v>
      </c>
      <c r="S121" t="str">
        <f t="shared" si="12"/>
        <v>-</v>
      </c>
      <c r="T121" t="str">
        <f t="shared" si="13"/>
        <v>-</v>
      </c>
    </row>
    <row r="122" spans="2:20" x14ac:dyDescent="0.3">
      <c r="B122">
        <v>83</v>
      </c>
      <c r="C122" s="12" t="s">
        <v>180</v>
      </c>
      <c r="D122">
        <v>17</v>
      </c>
      <c r="E122" s="1" t="s">
        <v>181</v>
      </c>
      <c r="F122" s="2">
        <v>99999</v>
      </c>
      <c r="H122">
        <v>83</v>
      </c>
      <c r="I122">
        <v>4248900017</v>
      </c>
      <c r="J122" t="str">
        <f t="shared" si="16"/>
        <v>000</v>
      </c>
      <c r="K122">
        <v>4254799999</v>
      </c>
      <c r="L122" t="str">
        <f t="shared" si="17"/>
        <v/>
      </c>
      <c r="M122" t="b">
        <f t="shared" si="14"/>
        <v>0</v>
      </c>
      <c r="N122" t="b">
        <f t="shared" si="15"/>
        <v>1</v>
      </c>
      <c r="R122" t="str">
        <f t="shared" si="11"/>
        <v>-</v>
      </c>
      <c r="S122" t="str">
        <f t="shared" si="12"/>
        <v>-</v>
      </c>
      <c r="T122" t="str">
        <f t="shared" si="13"/>
        <v>-</v>
      </c>
    </row>
    <row r="124" spans="2:20" x14ac:dyDescent="0.3">
      <c r="B124" t="s">
        <v>182</v>
      </c>
    </row>
  </sheetData>
  <mergeCells count="2">
    <mergeCell ref="P2:Q2"/>
    <mergeCell ref="H2: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 Number Lookup</vt:lpstr>
      <vt:lpstr>Iterations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Bauer</dc:creator>
  <cp:lastModifiedBy>Kevin Bauer</cp:lastModifiedBy>
  <dcterms:created xsi:type="dcterms:W3CDTF">2016-05-26T18:58:23Z</dcterms:created>
  <dcterms:modified xsi:type="dcterms:W3CDTF">2016-06-08T20:08:01Z</dcterms:modified>
</cp:coreProperties>
</file>